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4680" yWindow="-75" windowWidth="6135" windowHeight="8640"/>
  </bookViews>
  <sheets>
    <sheet name="221-11" sheetId="5" r:id="rId1"/>
  </sheets>
  <externalReferences>
    <externalReference r:id="rId2"/>
    <externalReference r:id="rId3"/>
  </externalReferences>
  <definedNames>
    <definedName name="_xlnm.Print_Area" localSheetId="0">'221-11'!$A$1:$H$125</definedName>
    <definedName name="_xlnm.Database" localSheetId="0">#REF!</definedName>
    <definedName name="_xlnm.Database">#REF!</definedName>
    <definedName name="GRAF1">'[1]PC221-01'!$A$1</definedName>
    <definedName name="GRAFICO">[1]estimacion!$C$33</definedName>
    <definedName name="npg" localSheetId="0">#REF!</definedName>
    <definedName name="npg">#REF!</definedName>
    <definedName name="npg_num" localSheetId="0">#REF!</definedName>
    <definedName name="npg_num">#REF!</definedName>
    <definedName name="pancif2001">'[2]PC221-01'!$A$1</definedName>
  </definedNames>
  <calcPr calcId="145621"/>
</workbook>
</file>

<file path=xl/calcChain.xml><?xml version="1.0" encoding="utf-8"?>
<calcChain xmlns="http://schemas.openxmlformats.org/spreadsheetml/2006/main">
  <c r="G9" i="5" l="1"/>
  <c r="C51" i="5" l="1"/>
  <c r="E51" i="5"/>
  <c r="F22" i="5"/>
  <c r="F10" i="5"/>
  <c r="H22" i="5"/>
  <c r="E22" i="5"/>
  <c r="D22" i="5"/>
  <c r="C22" i="5"/>
  <c r="H10" i="5"/>
  <c r="E10" i="5"/>
  <c r="D10" i="5"/>
  <c r="C10" i="5"/>
  <c r="G40" i="5"/>
  <c r="G34" i="5"/>
  <c r="G30" i="5"/>
  <c r="G27" i="5"/>
  <c r="G23" i="5"/>
  <c r="G21" i="5"/>
  <c r="G19" i="5"/>
  <c r="G16" i="5"/>
  <c r="G11" i="5"/>
  <c r="H102" i="5" l="1"/>
  <c r="F102" i="5"/>
  <c r="E102" i="5"/>
  <c r="D102" i="5"/>
  <c r="C102" i="5"/>
  <c r="H65" i="5"/>
  <c r="F65" i="5"/>
  <c r="E65" i="5"/>
  <c r="D65" i="5"/>
  <c r="C65" i="5"/>
  <c r="H61" i="5"/>
  <c r="F61" i="5"/>
  <c r="E61" i="5"/>
  <c r="D61" i="5"/>
  <c r="C61" i="5"/>
  <c r="H58" i="5"/>
  <c r="F58" i="5"/>
  <c r="E58" i="5"/>
  <c r="D58" i="5"/>
  <c r="C58" i="5"/>
  <c r="H54" i="5"/>
  <c r="F54" i="5"/>
  <c r="E54" i="5"/>
  <c r="D54" i="5"/>
  <c r="C54" i="5"/>
  <c r="F51" i="5"/>
  <c r="D51" i="5"/>
  <c r="G115" i="5"/>
  <c r="G114" i="5"/>
  <c r="G113" i="5"/>
  <c r="G112" i="5"/>
  <c r="G111" i="5"/>
  <c r="G110" i="5"/>
  <c r="G109" i="5"/>
  <c r="G108" i="5"/>
  <c r="G107" i="5"/>
  <c r="G106" i="5"/>
  <c r="G105" i="5"/>
  <c r="G104" i="5"/>
  <c r="G103" i="5"/>
  <c r="G101" i="5"/>
  <c r="G100" i="5"/>
  <c r="G99" i="5"/>
  <c r="G98" i="5"/>
  <c r="G97" i="5"/>
  <c r="G96" i="5"/>
  <c r="G94" i="5"/>
  <c r="G93" i="5"/>
  <c r="G91" i="5"/>
  <c r="G90" i="5"/>
  <c r="G89" i="5"/>
  <c r="G88" i="5"/>
  <c r="G87" i="5"/>
  <c r="G78" i="5"/>
  <c r="G77" i="5"/>
  <c r="G76" i="5"/>
  <c r="G75" i="5"/>
  <c r="G74" i="5"/>
  <c r="G72" i="5"/>
  <c r="G71" i="5"/>
  <c r="G70" i="5"/>
  <c r="G69" i="5"/>
  <c r="G68" i="5"/>
  <c r="G67" i="5"/>
  <c r="G66" i="5"/>
  <c r="G64" i="5"/>
  <c r="G63" i="5"/>
  <c r="G62" i="5"/>
  <c r="G60" i="5"/>
  <c r="G59" i="5"/>
  <c r="G57" i="5"/>
  <c r="G56" i="5"/>
  <c r="G55" i="5"/>
  <c r="G53" i="5"/>
  <c r="G52" i="5"/>
  <c r="G43" i="5"/>
  <c r="G42" i="5"/>
  <c r="G41" i="5"/>
  <c r="G39" i="5"/>
  <c r="G38" i="5"/>
  <c r="G37" i="5"/>
  <c r="G36" i="5"/>
  <c r="G35" i="5"/>
  <c r="G33" i="5"/>
  <c r="G32" i="5"/>
  <c r="G31" i="5"/>
  <c r="G29" i="5"/>
  <c r="G28" i="5"/>
  <c r="G26" i="5"/>
  <c r="G25" i="5"/>
  <c r="G24" i="5"/>
  <c r="G20" i="5"/>
  <c r="G18" i="5"/>
  <c r="G17" i="5"/>
  <c r="G15" i="5"/>
  <c r="G14" i="5"/>
  <c r="G13" i="5"/>
  <c r="G12" i="5"/>
  <c r="G10" i="5" l="1"/>
  <c r="G61" i="5"/>
  <c r="G51" i="5"/>
  <c r="G65" i="5"/>
  <c r="G54" i="5"/>
  <c r="G22" i="5"/>
  <c r="G58" i="5"/>
  <c r="G102" i="5"/>
  <c r="H95" i="5" l="1"/>
  <c r="F95" i="5"/>
  <c r="E95" i="5"/>
  <c r="C95" i="5"/>
  <c r="H92" i="5"/>
  <c r="F92" i="5"/>
  <c r="E92" i="5"/>
  <c r="D92" i="5"/>
  <c r="C92" i="5"/>
  <c r="H86" i="5"/>
  <c r="F86" i="5"/>
  <c r="G86" i="5" s="1"/>
  <c r="E86" i="5"/>
  <c r="D86" i="5"/>
  <c r="C86" i="5"/>
  <c r="H73" i="5"/>
  <c r="F73" i="5"/>
  <c r="E73" i="5"/>
  <c r="D73" i="5"/>
  <c r="C73" i="5"/>
  <c r="E9" i="5" l="1"/>
  <c r="G73" i="5"/>
  <c r="F9" i="5"/>
  <c r="C9" i="5"/>
  <c r="H9" i="5"/>
  <c r="D9" i="5"/>
  <c r="G92" i="5"/>
  <c r="G95" i="5"/>
</calcChain>
</file>

<file path=xl/connections.xml><?xml version="1.0" encoding="utf-8"?>
<connections xmlns="http://schemas.openxmlformats.org/spreadsheetml/2006/main">
  <connection id="1" sourceFile="Y:\Defunciones\Volumen III-2015\Defu_2015 BOLETIN.accdb" keepAlive="1" name="Defu_2015 BOLETIN" type="5" refreshedVersion="4">
    <dbPr connection="Provider=Microsoft.ACE.OLEDB.12.0;User ID=Admin;Data Source=Y:\Defunciones\Volumen III-2015\Defu_2015 BOLETIN.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Corrección Def_2015 Consulta" commandType="3"/>
  </connection>
  <connection id="2" sourceFile="\\DEC-APP-04\Vitales\Defunciones\Volumen III-2014\Defu2014 BOLETIN.accdb" keepAlive="1" name="Defu2014 BOLETIN" type="5" refreshedVersion="4">
    <dbPr connection="Provider=Microsoft.ACE.OLEDB.12.0;User ID=Admin;Data Source=\\DEC-APP-04\Vitales\Defunciones\Volumen III-2014\Defu2014 BOLETIN.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DEFUNCIONES BOLETIN 2014" commandType="3"/>
  </connection>
  <connection id="3" sourceFile="Y:\Defunciones\Volumen III-2016\Defunciones 2016.accdb" keepAlive="1" name="Defunciones 2016" type="5" refreshedVersion="4">
    <dbPr connection="Provider=Microsoft.ACE.OLEDB.12.0;User ID=Admin;Data Source=Y:\Defunciones\Volumen III-2016\Defunciones 2016.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Corrección Def_2016" commandType="3"/>
  </connection>
  <connection id="4" sourceFile="X:\Defunciones\Volumen III-2016\Defunciones 2016.accdb" keepAlive="1" name="Defunciones 20162" type="5" refreshedVersion="4">
    <dbPr connection="Provider=Microsoft.ACE.OLEDB.12.0;User ID=Admin;Data Source=X:\Defunciones\Volumen III-2016\Defunciones 2016.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Corrección Def_2016" commandType="3"/>
  </connection>
</connections>
</file>

<file path=xl/sharedStrings.xml><?xml version="1.0" encoding="utf-8"?>
<sst xmlns="http://schemas.openxmlformats.org/spreadsheetml/2006/main" count="252" uniqueCount="192">
  <si>
    <t>Código       (1)</t>
  </si>
  <si>
    <t>Causa (1)</t>
  </si>
  <si>
    <t>Defunciones</t>
  </si>
  <si>
    <t>Total</t>
  </si>
  <si>
    <t>Certificación médica</t>
  </si>
  <si>
    <t>Número</t>
  </si>
  <si>
    <t>Porcen-        taje</t>
  </si>
  <si>
    <t>003</t>
  </si>
  <si>
    <t>004</t>
  </si>
  <si>
    <t>005</t>
  </si>
  <si>
    <t>006</t>
  </si>
  <si>
    <t>012</t>
  </si>
  <si>
    <t>017</t>
  </si>
  <si>
    <t>019</t>
  </si>
  <si>
    <t>020</t>
  </si>
  <si>
    <t>025</t>
  </si>
  <si>
    <t>026-046</t>
  </si>
  <si>
    <t>027</t>
  </si>
  <si>
    <t>028</t>
  </si>
  <si>
    <t>029</t>
  </si>
  <si>
    <t>030</t>
  </si>
  <si>
    <t>031</t>
  </si>
  <si>
    <t>032</t>
  </si>
  <si>
    <t>033</t>
  </si>
  <si>
    <t>034</t>
  </si>
  <si>
    <t>035</t>
  </si>
  <si>
    <t>036</t>
  </si>
  <si>
    <t>037</t>
  </si>
  <si>
    <t>038</t>
  </si>
  <si>
    <t>039</t>
  </si>
  <si>
    <t>040</t>
  </si>
  <si>
    <t>041</t>
  </si>
  <si>
    <t>042</t>
  </si>
  <si>
    <t>043</t>
  </si>
  <si>
    <t>045</t>
  </si>
  <si>
    <t>046</t>
  </si>
  <si>
    <t>047</t>
  </si>
  <si>
    <t>048-050</t>
  </si>
  <si>
    <t>049</t>
  </si>
  <si>
    <t>050</t>
  </si>
  <si>
    <t>051-054</t>
  </si>
  <si>
    <t>052</t>
  </si>
  <si>
    <t>053</t>
  </si>
  <si>
    <t>054</t>
  </si>
  <si>
    <t>055-057</t>
  </si>
  <si>
    <t>056</t>
  </si>
  <si>
    <t>057</t>
  </si>
  <si>
    <t>058-061</t>
  </si>
  <si>
    <t>059</t>
  </si>
  <si>
    <t>060</t>
  </si>
  <si>
    <t>061</t>
  </si>
  <si>
    <t>064-071</t>
  </si>
  <si>
    <t>065</t>
  </si>
  <si>
    <t>066</t>
  </si>
  <si>
    <t>067</t>
  </si>
  <si>
    <t>068</t>
  </si>
  <si>
    <t>069</t>
  </si>
  <si>
    <t>070</t>
  </si>
  <si>
    <t>071</t>
  </si>
  <si>
    <t>072-077</t>
  </si>
  <si>
    <t>073</t>
  </si>
  <si>
    <t>074</t>
  </si>
  <si>
    <t>075</t>
  </si>
  <si>
    <t>076</t>
  </si>
  <si>
    <t>077</t>
  </si>
  <si>
    <t>078-081</t>
  </si>
  <si>
    <t>079</t>
  </si>
  <si>
    <t>080</t>
  </si>
  <si>
    <t>081</t>
  </si>
  <si>
    <t>082</t>
  </si>
  <si>
    <t>083</t>
  </si>
  <si>
    <t>084-086</t>
  </si>
  <si>
    <t>085</t>
  </si>
  <si>
    <t>086</t>
  </si>
  <si>
    <t>087-091</t>
  </si>
  <si>
    <t>088</t>
  </si>
  <si>
    <t>089</t>
  </si>
  <si>
    <t>090</t>
  </si>
  <si>
    <t>092</t>
  </si>
  <si>
    <t>093</t>
  </si>
  <si>
    <t>094</t>
  </si>
  <si>
    <t>095</t>
  </si>
  <si>
    <t>(1)  Con base en la Lista de 103 grupos de causas para las enfermedades y la Lista Especial 6/67, para las causas externas, de la Clasificación</t>
  </si>
  <si>
    <t>013</t>
  </si>
  <si>
    <t>Hombres</t>
  </si>
  <si>
    <t>Mujeres</t>
  </si>
  <si>
    <t>Sexo</t>
  </si>
  <si>
    <t>Ciertas enfermedades infecciosas y parasitarias</t>
  </si>
  <si>
    <t>Tumores (neoplasias) malignos</t>
  </si>
  <si>
    <t>Trastornos mentales y del comportamiento</t>
  </si>
  <si>
    <t>Enfermedades del sistema nervioso</t>
  </si>
  <si>
    <t>Enfermedades del sistema circulatorio</t>
  </si>
  <si>
    <t>Enfermedades del sistema respiratorio</t>
  </si>
  <si>
    <t>Enfermedades del sistema digestivo</t>
  </si>
  <si>
    <t>Enfermedades de la piel y del tejido subcutáneo</t>
  </si>
  <si>
    <t>Enfermedades del sistema genitourinario</t>
  </si>
  <si>
    <t>Embarazo, parto y puerperio</t>
  </si>
  <si>
    <t>Síntomas y signos no clasificados en otra parte</t>
  </si>
  <si>
    <t>Causas externas de mortalidad</t>
  </si>
  <si>
    <t>MÉDICA, SEGÚN CAUSA:  AÑO 2016</t>
  </si>
  <si>
    <t>023</t>
  </si>
  <si>
    <t>Tripanosomiasis</t>
  </si>
  <si>
    <t>-</t>
  </si>
  <si>
    <t xml:space="preserve">Con </t>
  </si>
  <si>
    <r>
      <t>Sin</t>
    </r>
    <r>
      <rPr>
        <b/>
        <sz val="12"/>
        <color rgb="FFC00000"/>
        <rFont val="Arial"/>
        <family val="2"/>
      </rPr>
      <t xml:space="preserve"> </t>
    </r>
  </si>
  <si>
    <t xml:space="preserve">                           TOTAL</t>
  </si>
  <si>
    <t>Diarrea y gastroenteritis de presunto origen                          infeccioso</t>
  </si>
  <si>
    <t>Otras enfermedades infecciosas intestinales</t>
  </si>
  <si>
    <t>Tuberculosis respiratoria</t>
  </si>
  <si>
    <t>Otras tuberculosis</t>
  </si>
  <si>
    <t>Septicemia</t>
  </si>
  <si>
    <t>Infecciones con un modo de transmisión   predominantemente sexual</t>
  </si>
  <si>
    <t>Otras fiebres virales transmitidas por artrópodos y      fiebres hemorrágicas virales</t>
  </si>
  <si>
    <t>Hepatitis viral</t>
  </si>
  <si>
    <t>Enfermedad por virus de la inmunodeficiencia                 humana (VIH)</t>
  </si>
  <si>
    <t>Tumores malignos del labio, de la cavidad                    bucal y de la faringe</t>
  </si>
  <si>
    <t>Tumor maligno del esófago</t>
  </si>
  <si>
    <t>Tumor maligno del estómago</t>
  </si>
  <si>
    <t>Tumor maligno del colon, del recto y del ano</t>
  </si>
  <si>
    <t>Tumor maligno del páncreas</t>
  </si>
  <si>
    <t>Tumor maligno de la laringe</t>
  </si>
  <si>
    <t>Melanoma maligno de la piel</t>
  </si>
  <si>
    <t>Tumor maligno de la mama</t>
  </si>
  <si>
    <t>Tumor maligno del cuello del útero</t>
  </si>
  <si>
    <t>Tumor maligno de otras partes y de las no       especificadas del útero</t>
  </si>
  <si>
    <t>Tumor maligno del ovario</t>
  </si>
  <si>
    <t>Tumor maligno de la próstata</t>
  </si>
  <si>
    <t>Tumor maligno de la vejiga urinaria</t>
  </si>
  <si>
    <t>Linfoma no Hodgkin</t>
  </si>
  <si>
    <t>Leucemia</t>
  </si>
  <si>
    <t>Los demás tumores (neoplasias) malignos</t>
  </si>
  <si>
    <t>Tumores in situ, benignos y de comportamiento          incierto o desconocido</t>
  </si>
  <si>
    <t>Anemias</t>
  </si>
  <si>
    <t>Las demás enfermedades de la sangre y de los                              órganos hematopoyéticos, y ciertos trastornos                                           que afectan el mecanismo de la inmunidad</t>
  </si>
  <si>
    <t>Enfermedades endocrinas, nutricionales y                                metabólicas</t>
  </si>
  <si>
    <t>Diabetes mellitus</t>
  </si>
  <si>
    <t>Desnutrición</t>
  </si>
  <si>
    <t>Las demás enfermedades endocrinas,                                      nutricionales y metabólicas</t>
  </si>
  <si>
    <t>Trastornos mentales y del comportamiento debidos                   al uso de sustancias psicoactivas</t>
  </si>
  <si>
    <t>Los demás trastornos mentales y del comportamiento</t>
  </si>
  <si>
    <t>Meningitis</t>
  </si>
  <si>
    <t>Enfermedad de Alzheimer</t>
  </si>
  <si>
    <t>Las demás enfermedades del sistema nervioso</t>
  </si>
  <si>
    <t>Fiebre reumática aguda y enfermedades                                   cardíacas reumáticas crónicas</t>
  </si>
  <si>
    <t>Enfermedades hipertensivas</t>
  </si>
  <si>
    <t>Enfermedades isquémicas del corazón</t>
  </si>
  <si>
    <t>Otras enfermedades del corazón</t>
  </si>
  <si>
    <t>Enfermedades cerebrovasculares</t>
  </si>
  <si>
    <t>Aterosclerosis</t>
  </si>
  <si>
    <t>Las demás enfermedades del sistema                         circulatorio</t>
  </si>
  <si>
    <t>Influenza (gripe)</t>
  </si>
  <si>
    <t>Neumonía</t>
  </si>
  <si>
    <t>Otras infecciones agudas de las vías                         respiratorias inferiores</t>
  </si>
  <si>
    <t>Enfermedades crónicas de las vías                          respiratorias inferiores</t>
  </si>
  <si>
    <t>Las demás enfermedades del sistema                          respiratorio</t>
  </si>
  <si>
    <t>Úlcera gástrica y duodenal</t>
  </si>
  <si>
    <t>Enfermedades del hígado</t>
  </si>
  <si>
    <t>Las demás enfermedades del sistema digestivo</t>
  </si>
  <si>
    <t>Enfermedades del sistema osteomuscular                                y del tejido conjuntivo</t>
  </si>
  <si>
    <t>Enfermedades renales, glomerulares y        tubulointersticiales</t>
  </si>
  <si>
    <t>Las demás enfermedades del sistema                             digestivo</t>
  </si>
  <si>
    <t>Embarazo terminado en aborto</t>
  </si>
  <si>
    <t>Causas obstétricas directas</t>
  </si>
  <si>
    <t>Causas obstétricas indirectas</t>
  </si>
  <si>
    <t>Ciertas afecciones originadas en el período                         perinatal</t>
  </si>
  <si>
    <t>Accidentes de transporte terrestre</t>
  </si>
  <si>
    <t>Caídas</t>
  </si>
  <si>
    <t>Ahogamiento y sumersión accidentales</t>
  </si>
  <si>
    <t>Accidentes que obstruyen la respiración</t>
  </si>
  <si>
    <t>Exposición a la corriente eléctrica</t>
  </si>
  <si>
    <t>Exposición al humo, fuego y llamas</t>
  </si>
  <si>
    <t>Los demás accidentes</t>
  </si>
  <si>
    <t>Lesiones autoinfligidas intencionalmente (suicidios)</t>
  </si>
  <si>
    <t>Agresiones (homicidios)</t>
  </si>
  <si>
    <t>Eventos de intención no determinada</t>
  </si>
  <si>
    <t>Las demás causas externas</t>
  </si>
  <si>
    <t>Los demás accidentes de transporte y los no        especificados</t>
  </si>
  <si>
    <t>Envenenamiento accidental por, y exposición                               a sustancias nocivas</t>
  </si>
  <si>
    <t>044</t>
  </si>
  <si>
    <t>Tumor maligno del hígado y de las vías biliares intrahepáticas</t>
  </si>
  <si>
    <t>Tumor maligno de la tráquea, de los bronquios                    y del pulmón</t>
  </si>
  <si>
    <t>Las demás enfermedades infecciosas                                                 y parasitarias</t>
  </si>
  <si>
    <t>Malformaciones congénitas, deformidades                                            y anomalías cromosómicas</t>
  </si>
  <si>
    <t>Tumor maligno de las meninges, del encéfalo y                                         de otras partes del sistema nervioso central</t>
  </si>
  <si>
    <t>Mieloma múltiple y tumores malignos de                                               células plasmáticas</t>
  </si>
  <si>
    <t>..</t>
  </si>
  <si>
    <t xml:space="preserve">  ..  Dato no aplicable al grupo o categoría.</t>
  </si>
  <si>
    <t xml:space="preserve">   -  Cantidad nula o cero.</t>
  </si>
  <si>
    <t>Enfermedades de la sangre y de los órganos hematopoyéticos, y ciertos trastornos que afectan el mecanismo de la inmunidad</t>
  </si>
  <si>
    <t>001-025</t>
  </si>
  <si>
    <t xml:space="preserve">Cuadro 221-11.  DEFUNCIONES EN LA REPÚBLICA, POR SEXO Y CERTIFICACIÓN </t>
  </si>
  <si>
    <t xml:space="preserve">       estadística internacional de enfermedades y problemas relacionados con la salud (Décima revisión).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</si>
</sst>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2]\ * #,##0.00_ ;_ [$€-2]\ * \-#,##0.00_ ;_ [$€-2]\ * &quot;-&quot;??_ "/>
    <numFmt numFmtId="166" formatCode="0.0"/>
  </numFmts>
  <fonts count="28" x14ac:knownFonts="1">
    <font>
      <sz val="11"/>
      <color theme="1"/>
      <name val="Calibri"/>
      <family val="2"/>
      <scheme val="minor"/>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10"/>
      <color indexed="8"/>
      <name val="Arial"/>
      <family val="2"/>
    </font>
    <font>
      <sz val="10"/>
      <color theme="1"/>
      <name val="Arial"/>
      <family val="2"/>
    </font>
    <font>
      <sz val="10"/>
      <color rgb="FFC00000"/>
      <name val="Arial"/>
      <family val="2"/>
    </font>
    <font>
      <sz val="10"/>
      <name val="Arial"/>
      <family val="2"/>
    </font>
    <font>
      <b/>
      <sz val="13"/>
      <name val="Arial"/>
      <family val="2"/>
    </font>
    <font>
      <b/>
      <sz val="12"/>
      <name val="Arial"/>
      <family val="2"/>
    </font>
    <font>
      <b/>
      <sz val="12"/>
      <color rgb="FFC00000"/>
      <name val="Arial"/>
      <family val="2"/>
    </font>
    <font>
      <sz val="13"/>
      <name val="Arial"/>
      <family val="2"/>
    </font>
    <font>
      <sz val="10"/>
      <color rgb="FFFF0000"/>
      <name val="Arial"/>
      <family val="2"/>
    </font>
    <font>
      <b/>
      <sz val="1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EFF3FF"/>
        <bgColor indexed="64"/>
      </patternFill>
    </fill>
  </fills>
  <borders count="23">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0" fontId="1"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1" applyNumberFormat="0" applyAlignment="0" applyProtection="0"/>
    <xf numFmtId="0" fontId="7" fillId="21" borderId="12" applyNumberFormat="0" applyAlignment="0" applyProtection="0"/>
    <xf numFmtId="165"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7" borderId="11" applyNumberFormat="0" applyAlignment="0" applyProtection="0"/>
    <xf numFmtId="0" fontId="14" fillId="0" borderId="16" applyNumberFormat="0" applyFill="0" applyAlignment="0" applyProtection="0"/>
    <xf numFmtId="0" fontId="3" fillId="0" borderId="0"/>
    <xf numFmtId="0" fontId="3" fillId="22" borderId="17" applyNumberFormat="0" applyFont="0" applyAlignment="0" applyProtection="0"/>
    <xf numFmtId="0" fontId="15" fillId="20" borderId="18"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2" fillId="0" borderId="0"/>
    <xf numFmtId="0" fontId="21" fillId="0" borderId="0"/>
  </cellStyleXfs>
  <cellXfs count="83">
    <xf numFmtId="0" fontId="0" fillId="0" borderId="0" xfId="0"/>
    <xf numFmtId="0" fontId="1" fillId="0" borderId="0" xfId="1" applyFont="1" applyFill="1"/>
    <xf numFmtId="3" fontId="1" fillId="0" borderId="9" xfId="1" applyNumberFormat="1" applyFont="1" applyFill="1" applyBorder="1" applyAlignment="1">
      <alignment horizontal="right"/>
    </xf>
    <xf numFmtId="3" fontId="1" fillId="0" borderId="5" xfId="1" applyNumberFormat="1" applyFont="1" applyFill="1" applyBorder="1" applyAlignment="1">
      <alignment horizontal="right"/>
    </xf>
    <xf numFmtId="0" fontId="1" fillId="0" borderId="0" xfId="1" applyFont="1" applyFill="1" applyAlignment="1">
      <alignment horizontal="right"/>
    </xf>
    <xf numFmtId="0" fontId="1" fillId="0" borderId="0" xfId="1" applyFont="1" applyFill="1" applyBorder="1"/>
    <xf numFmtId="3" fontId="1" fillId="0" borderId="9" xfId="1" applyNumberFormat="1" applyFont="1" applyFill="1" applyBorder="1"/>
    <xf numFmtId="3" fontId="1" fillId="0" borderId="0" xfId="1" applyNumberFormat="1" applyFont="1" applyFill="1" applyBorder="1" applyAlignment="1">
      <alignment horizontal="right"/>
    </xf>
    <xf numFmtId="3" fontId="18" fillId="0" borderId="9" xfId="1" applyNumberFormat="1" applyFont="1" applyFill="1" applyBorder="1" applyAlignment="1">
      <alignment horizontal="right"/>
    </xf>
    <xf numFmtId="3" fontId="1" fillId="0" borderId="0" xfId="1" applyNumberFormat="1" applyFont="1" applyFill="1"/>
    <xf numFmtId="0" fontId="1" fillId="0" borderId="0" xfId="2" applyFont="1" applyFill="1"/>
    <xf numFmtId="164" fontId="1" fillId="0" borderId="9" xfId="1" applyNumberFormat="1" applyFont="1" applyFill="1" applyBorder="1" applyAlignment="1">
      <alignment horizontal="right"/>
    </xf>
    <xf numFmtId="3" fontId="1" fillId="0" borderId="5" xfId="1" applyNumberFormat="1" applyFont="1" applyFill="1" applyBorder="1"/>
    <xf numFmtId="3" fontId="1" fillId="0" borderId="6" xfId="1" applyNumberFormat="1" applyFont="1" applyFill="1" applyBorder="1" applyAlignment="1">
      <alignment horizontal="right"/>
    </xf>
    <xf numFmtId="0" fontId="1" fillId="0" borderId="0" xfId="1" applyFont="1" applyFill="1" applyAlignment="1"/>
    <xf numFmtId="0" fontId="20" fillId="0" borderId="0" xfId="1" applyFont="1" applyFill="1" applyAlignment="1">
      <alignment horizontal="center"/>
    </xf>
    <xf numFmtId="3" fontId="1" fillId="0" borderId="0" xfId="44" applyNumberFormat="1" applyFont="1" applyFill="1" applyBorder="1" applyAlignment="1">
      <alignment horizontal="left"/>
    </xf>
    <xf numFmtId="0" fontId="1" fillId="0" borderId="10" xfId="1" applyFont="1" applyFill="1" applyBorder="1"/>
    <xf numFmtId="0" fontId="1" fillId="0" borderId="6" xfId="1" applyFont="1" applyFill="1" applyBorder="1"/>
    <xf numFmtId="0" fontId="1" fillId="0" borderId="9" xfId="1" applyFont="1" applyFill="1" applyBorder="1"/>
    <xf numFmtId="0" fontId="1" fillId="0" borderId="0" xfId="1" applyFont="1" applyFill="1" applyAlignment="1">
      <alignment horizontal="center"/>
    </xf>
    <xf numFmtId="0" fontId="1" fillId="0" borderId="0" xfId="1" applyFont="1" applyFill="1" applyBorder="1" applyAlignment="1">
      <alignment horizontal="right"/>
    </xf>
    <xf numFmtId="0" fontId="1" fillId="0" borderId="0" xfId="2" applyFont="1" applyFill="1" applyBorder="1"/>
    <xf numFmtId="166" fontId="1" fillId="0" borderId="5" xfId="1" applyNumberFormat="1" applyFont="1" applyFill="1" applyBorder="1"/>
    <xf numFmtId="3" fontId="1" fillId="0" borderId="6" xfId="1" applyNumberFormat="1" applyFont="1" applyFill="1" applyBorder="1"/>
    <xf numFmtId="0" fontId="23" fillId="23" borderId="22" xfId="1" applyFont="1" applyFill="1" applyBorder="1" applyAlignment="1">
      <alignment horizontal="center" vertical="center"/>
    </xf>
    <xf numFmtId="0" fontId="23" fillId="23" borderId="22" xfId="1" applyFont="1" applyFill="1" applyBorder="1" applyAlignment="1">
      <alignment horizontal="center" vertical="center" wrapText="1"/>
    </xf>
    <xf numFmtId="0" fontId="23" fillId="0" borderId="0" xfId="1" applyFont="1" applyFill="1" applyAlignment="1">
      <alignment horizontal="left"/>
    </xf>
    <xf numFmtId="0" fontId="23" fillId="0" borderId="9" xfId="1" applyFont="1" applyFill="1" applyBorder="1" applyAlignment="1">
      <alignment horizontal="left"/>
    </xf>
    <xf numFmtId="3" fontId="23" fillId="0" borderId="5" xfId="1" applyNumberFormat="1" applyFont="1" applyFill="1" applyBorder="1" applyAlignment="1">
      <alignment horizontal="right"/>
    </xf>
    <xf numFmtId="164" fontId="23" fillId="0" borderId="9" xfId="1" applyNumberFormat="1" applyFont="1" applyFill="1" applyBorder="1" applyAlignment="1">
      <alignment horizontal="right"/>
    </xf>
    <xf numFmtId="3" fontId="23" fillId="0" borderId="9" xfId="1" applyNumberFormat="1" applyFont="1" applyFill="1" applyBorder="1" applyAlignment="1">
      <alignment horizontal="right"/>
    </xf>
    <xf numFmtId="0" fontId="23" fillId="0" borderId="9" xfId="1" applyFont="1" applyFill="1" applyBorder="1"/>
    <xf numFmtId="0" fontId="23" fillId="0" borderId="0" xfId="1" applyFont="1" applyFill="1" applyBorder="1"/>
    <xf numFmtId="0" fontId="23" fillId="0" borderId="0" xfId="1" applyFont="1" applyFill="1" applyBorder="1" applyAlignment="1">
      <alignment horizontal="left"/>
    </xf>
    <xf numFmtId="3" fontId="23" fillId="0" borderId="0" xfId="1" applyNumberFormat="1" applyFont="1" applyFill="1" applyBorder="1" applyAlignment="1">
      <alignment horizontal="right"/>
    </xf>
    <xf numFmtId="0" fontId="1" fillId="0" borderId="9" xfId="1" applyFont="1" applyFill="1" applyBorder="1" applyAlignment="1">
      <alignment horizontal="left" wrapText="1" indent="1"/>
    </xf>
    <xf numFmtId="0" fontId="1" fillId="0" borderId="9" xfId="1" applyFont="1" applyFill="1" applyBorder="1" applyAlignment="1">
      <alignment horizontal="left" indent="1"/>
    </xf>
    <xf numFmtId="0" fontId="23" fillId="0" borderId="9" xfId="1" applyFont="1" applyFill="1" applyBorder="1" applyAlignment="1">
      <alignment horizontal="left" wrapText="1"/>
    </xf>
    <xf numFmtId="0" fontId="1" fillId="0" borderId="9" xfId="1" applyFont="1" applyFill="1" applyBorder="1" applyAlignment="1">
      <alignment horizontal="left" vertical="top" wrapText="1" indent="1"/>
    </xf>
    <xf numFmtId="0" fontId="23" fillId="0" borderId="9" xfId="1" applyFont="1" applyFill="1" applyBorder="1" applyAlignment="1">
      <alignment wrapText="1"/>
    </xf>
    <xf numFmtId="0" fontId="26" fillId="0" borderId="0" xfId="1" applyFont="1" applyFill="1" applyAlignment="1">
      <alignment horizontal="left"/>
    </xf>
    <xf numFmtId="49" fontId="23" fillId="0" borderId="0" xfId="1" applyNumberFormat="1" applyFont="1" applyFill="1" applyAlignment="1">
      <alignment horizontal="right"/>
    </xf>
    <xf numFmtId="0" fontId="25" fillId="0" borderId="0" xfId="1" applyFont="1" applyFill="1" applyAlignment="1"/>
    <xf numFmtId="0" fontId="20" fillId="0" borderId="0" xfId="1" applyFont="1" applyFill="1" applyAlignment="1"/>
    <xf numFmtId="2" fontId="20" fillId="0" borderId="0" xfId="1" applyNumberFormat="1" applyFont="1" applyFill="1" applyAlignment="1"/>
    <xf numFmtId="0" fontId="1" fillId="0" borderId="7" xfId="1" applyFont="1" applyFill="1" applyBorder="1" applyAlignment="1"/>
    <xf numFmtId="0" fontId="1" fillId="0" borderId="0" xfId="44" applyFont="1" applyFill="1" applyBorder="1" applyAlignment="1"/>
    <xf numFmtId="0" fontId="19" fillId="0" borderId="9" xfId="0" applyFont="1" applyFill="1" applyBorder="1" applyAlignment="1">
      <alignment horizontal="left" wrapText="1" indent="1"/>
    </xf>
    <xf numFmtId="0" fontId="1" fillId="0" borderId="0" xfId="1" applyFont="1" applyFill="1" applyAlignment="1">
      <alignment horizontal="right" vertical="top"/>
    </xf>
    <xf numFmtId="49" fontId="1" fillId="0" borderId="0" xfId="1" applyNumberFormat="1" applyFont="1" applyFill="1" applyAlignment="1">
      <alignment horizontal="right" vertical="top"/>
    </xf>
    <xf numFmtId="0" fontId="19" fillId="0" borderId="0" xfId="0" applyFont="1" applyFill="1" applyBorder="1" applyAlignment="1">
      <alignment horizontal="right" vertical="top"/>
    </xf>
    <xf numFmtId="0" fontId="23" fillId="0" borderId="0" xfId="1" applyFont="1" applyFill="1" applyAlignment="1">
      <alignment horizontal="left" vertical="center"/>
    </xf>
    <xf numFmtId="0" fontId="23" fillId="0" borderId="2" xfId="1" applyFont="1" applyFill="1" applyBorder="1" applyAlignment="1">
      <alignment horizontal="left" wrapText="1"/>
    </xf>
    <xf numFmtId="0" fontId="1" fillId="0" borderId="0" xfId="1" applyFont="1" applyFill="1" applyAlignment="1">
      <alignment horizontal="right" vertical="center"/>
    </xf>
    <xf numFmtId="0" fontId="23" fillId="0" borderId="0" xfId="1" applyFont="1" applyFill="1" applyAlignment="1">
      <alignment vertical="center"/>
    </xf>
    <xf numFmtId="0" fontId="23" fillId="0" borderId="9" xfId="1" applyFont="1" applyFill="1" applyBorder="1" applyAlignment="1"/>
    <xf numFmtId="49" fontId="1" fillId="0" borderId="0" xfId="1" applyNumberFormat="1" applyFont="1" applyFill="1" applyAlignment="1">
      <alignment horizontal="right" vertical="center"/>
    </xf>
    <xf numFmtId="0" fontId="1" fillId="0" borderId="0" xfId="1" applyFont="1" applyFill="1" applyAlignment="1">
      <alignment horizontal="center" vertical="center"/>
    </xf>
    <xf numFmtId="3" fontId="27" fillId="0" borderId="0" xfId="1" applyNumberFormat="1" applyFont="1" applyFill="1" applyBorder="1" applyAlignment="1">
      <alignment horizontal="right"/>
    </xf>
    <xf numFmtId="3" fontId="27" fillId="0" borderId="5" xfId="1" applyNumberFormat="1" applyFont="1" applyFill="1" applyBorder="1" applyAlignment="1">
      <alignment horizontal="right"/>
    </xf>
    <xf numFmtId="3" fontId="1" fillId="0" borderId="9" xfId="1" applyNumberFormat="1" applyFont="1" applyFill="1" applyBorder="1" applyAlignment="1">
      <alignment horizontal="right" vertical="center"/>
    </xf>
    <xf numFmtId="3" fontId="1" fillId="0" borderId="5" xfId="1" applyNumberFormat="1" applyFont="1" applyFill="1" applyBorder="1" applyAlignment="1">
      <alignment horizontal="right" vertical="center"/>
    </xf>
    <xf numFmtId="164" fontId="1" fillId="0" borderId="9" xfId="1" applyNumberFormat="1" applyFont="1" applyFill="1" applyBorder="1" applyAlignment="1">
      <alignment horizontal="right" vertical="center"/>
    </xf>
    <xf numFmtId="0" fontId="1" fillId="0" borderId="0" xfId="1" applyFont="1" applyFill="1" applyBorder="1" applyAlignment="1">
      <alignment vertical="center"/>
    </xf>
    <xf numFmtId="0" fontId="1" fillId="0" borderId="0" xfId="1" applyFont="1" applyFill="1" applyAlignment="1">
      <alignment vertical="center"/>
    </xf>
    <xf numFmtId="0" fontId="1" fillId="0" borderId="0" xfId="1" applyFont="1" applyFill="1" applyBorder="1" applyAlignment="1">
      <alignment horizontal="right" vertical="center"/>
    </xf>
    <xf numFmtId="0" fontId="1" fillId="0" borderId="9" xfId="1" applyFont="1" applyFill="1" applyBorder="1" applyAlignment="1">
      <alignment horizontal="left" vertical="center" indent="1"/>
    </xf>
    <xf numFmtId="0" fontId="22" fillId="0" borderId="0" xfId="1" applyFont="1" applyFill="1" applyAlignment="1">
      <alignment horizontal="center"/>
    </xf>
    <xf numFmtId="0" fontId="23" fillId="23" borderId="1" xfId="1" applyFont="1" applyFill="1" applyBorder="1" applyAlignment="1">
      <alignment horizontal="center" vertical="center" wrapText="1"/>
    </xf>
    <xf numFmtId="0" fontId="23" fillId="23" borderId="4" xfId="1" applyFont="1" applyFill="1" applyBorder="1" applyAlignment="1">
      <alignment horizontal="center" vertical="center" wrapText="1"/>
    </xf>
    <xf numFmtId="0" fontId="23" fillId="23" borderId="8" xfId="1" applyFont="1" applyFill="1" applyBorder="1" applyAlignment="1">
      <alignment horizontal="center" vertical="center" wrapText="1"/>
    </xf>
    <xf numFmtId="0" fontId="23" fillId="23" borderId="2" xfId="1" applyFont="1" applyFill="1" applyBorder="1" applyAlignment="1">
      <alignment horizontal="center" vertical="center"/>
    </xf>
    <xf numFmtId="0" fontId="23" fillId="23" borderId="5" xfId="1" applyFont="1" applyFill="1" applyBorder="1" applyAlignment="1">
      <alignment horizontal="center" vertical="center"/>
    </xf>
    <xf numFmtId="0" fontId="23" fillId="23" borderId="10" xfId="1" applyFont="1" applyFill="1" applyBorder="1" applyAlignment="1">
      <alignment horizontal="center" vertical="center"/>
    </xf>
    <xf numFmtId="0" fontId="23" fillId="23" borderId="19" xfId="1" applyFont="1" applyFill="1" applyBorder="1" applyAlignment="1">
      <alignment horizontal="center" vertical="center"/>
    </xf>
    <xf numFmtId="0" fontId="23" fillId="23" borderId="20" xfId="1" applyFont="1" applyFill="1" applyBorder="1" applyAlignment="1">
      <alignment horizontal="center" vertical="center"/>
    </xf>
    <xf numFmtId="0" fontId="23" fillId="23" borderId="21" xfId="1" applyFont="1" applyFill="1" applyBorder="1" applyAlignment="1">
      <alignment horizontal="center" vertical="center"/>
    </xf>
    <xf numFmtId="0" fontId="23" fillId="23" borderId="2" xfId="1" applyFont="1" applyFill="1" applyBorder="1" applyAlignment="1">
      <alignment horizontal="center" vertical="center" wrapText="1"/>
    </xf>
    <xf numFmtId="0" fontId="23" fillId="23" borderId="10" xfId="1" applyFont="1" applyFill="1" applyBorder="1" applyAlignment="1">
      <alignment horizontal="center" vertical="center" wrapText="1"/>
    </xf>
    <xf numFmtId="0" fontId="24" fillId="23" borderId="21" xfId="1" applyFont="1" applyFill="1" applyBorder="1" applyAlignment="1">
      <alignment horizontal="center" vertical="center"/>
    </xf>
    <xf numFmtId="0" fontId="23" fillId="23" borderId="3" xfId="1" applyFont="1" applyFill="1" applyBorder="1" applyAlignment="1">
      <alignment horizontal="center" vertical="center"/>
    </xf>
    <xf numFmtId="0" fontId="23" fillId="23" borderId="6" xfId="1" applyFont="1" applyFill="1" applyBorder="1" applyAlignment="1">
      <alignment horizontal="center" vertical="center"/>
    </xf>
  </cellXfs>
  <cellStyles count="46">
    <cellStyle name="20% - Accent1" xfId="3"/>
    <cellStyle name="20% - Accent2" xfId="4"/>
    <cellStyle name="20% - Accent3" xfId="5"/>
    <cellStyle name="20% - Accent4" xfId="6"/>
    <cellStyle name="20% - Accent5" xfId="7"/>
    <cellStyle name="20% - Accent6" xfId="8"/>
    <cellStyle name="40% - Accent1" xfId="9"/>
    <cellStyle name="40% - Accent2" xfId="10"/>
    <cellStyle name="40% - Accent3" xfId="11"/>
    <cellStyle name="40% - Accent4" xfId="12"/>
    <cellStyle name="40% - Accent5" xfId="13"/>
    <cellStyle name="40% - Accent6" xfId="14"/>
    <cellStyle name="60% - Accent1" xfId="15"/>
    <cellStyle name="60% - Accent2" xfId="16"/>
    <cellStyle name="60% - Accent3" xfId="17"/>
    <cellStyle name="60% - Accent4" xfId="18"/>
    <cellStyle name="60% - Accent5" xfId="19"/>
    <cellStyle name="60% - Accent6" xfId="20"/>
    <cellStyle name="Accent1" xfId="21"/>
    <cellStyle name="Accent2" xfId="22"/>
    <cellStyle name="Accent3" xfId="23"/>
    <cellStyle name="Accent4" xfId="24"/>
    <cellStyle name="Accent5" xfId="25"/>
    <cellStyle name="Accent6" xfId="26"/>
    <cellStyle name="Bad" xfId="27"/>
    <cellStyle name="Calculation" xfId="28"/>
    <cellStyle name="Check Cell" xfId="29"/>
    <cellStyle name="Euro"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1"/>
    <cellStyle name="Normal 3" xfId="45"/>
    <cellStyle name="Normal 5" xfId="39"/>
    <cellStyle name="Normal_df221-01 3" xfId="44"/>
    <cellStyle name="Normal_Tabulaciones" xfId="2"/>
    <cellStyle name="Note" xfId="40"/>
    <cellStyle name="Output" xfId="41"/>
    <cellStyle name="Title" xfId="42"/>
    <cellStyle name="Warning Text" xfId="43"/>
  </cellStyles>
  <dxfs count="0"/>
  <tableStyles count="0" defaultTableStyle="TableStyleMedium2" defaultPivotStyle="PivotStyleMedium9"/>
  <colors>
    <mruColors>
      <color rgb="FFEFF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ACI\1999\Solicitudes\Pm&#225;%20en%20cifras%201999-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c_vitales03\c\Panam&#225;%20en%20Cifras\Pancif_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cion"/>
      <sheetName val="Índice"/>
      <sheetName val="PC221-01"/>
      <sheetName val="PC221-02"/>
      <sheetName val="PC221-03"/>
      <sheetName val="Gráfico1"/>
      <sheetName val="PC221-04"/>
      <sheetName val="Gráfico2"/>
      <sheetName val="PC221-05"/>
      <sheetName val="PC221-06"/>
      <sheetName val="PC221-07"/>
      <sheetName val="Gráfico6"/>
      <sheetName val="Gráfico3"/>
      <sheetName val="PC221-08-09"/>
      <sheetName val="PC221-10"/>
      <sheetName val="Gráfico8"/>
      <sheetName val="Gráfico4"/>
      <sheetName val="Datos_Graf"/>
      <sheetName val="Hoja11"/>
    </sheetNames>
    <sheetDataSet>
      <sheetData sheetId="0">
        <row r="33">
          <cell r="C33" t="str">
            <v>Estaba fuera de la primera base.</v>
          </cell>
        </row>
      </sheetData>
      <sheetData sheetId="1"/>
      <sheetData sheetId="2">
        <row r="1">
          <cell r="A1" t="str">
            <v>Cuadro 221-01.  NATALIDAD Y MORTALIDAD EN LA REPÚBLICA, SEGÚN ÁREA Y CIUDADES</v>
          </cell>
        </row>
      </sheetData>
      <sheetData sheetId="3"/>
      <sheetData sheetId="4"/>
      <sheetData sheetId="5" refreshError="1"/>
      <sheetData sheetId="6"/>
      <sheetData sheetId="7" refreshError="1"/>
      <sheetData sheetId="8"/>
      <sheetData sheetId="9"/>
      <sheetData sheetId="10"/>
      <sheetData sheetId="11" refreshError="1"/>
      <sheetData sheetId="12" refreshError="1"/>
      <sheetData sheetId="13"/>
      <sheetData sheetId="14"/>
      <sheetData sheetId="15" refreshError="1"/>
      <sheetData sheetId="16" refreshError="1"/>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cion"/>
      <sheetName val="Índice"/>
      <sheetName val="PC221-01"/>
      <sheetName val="PC221-02"/>
      <sheetName val="PC221-03"/>
      <sheetName val="Gráfico1"/>
      <sheetName val="PC221-04"/>
      <sheetName val="Gráfico2"/>
      <sheetName val="PC221-05"/>
      <sheetName val="PC221-06"/>
      <sheetName val="PC221-07"/>
      <sheetName val="Gráfico6"/>
      <sheetName val="Gráfico3"/>
      <sheetName val="PC221-08-09"/>
      <sheetName val="PC221-10"/>
      <sheetName val="Gráfico8"/>
      <sheetName val="Gráfico4"/>
      <sheetName val="datos_graficos"/>
      <sheetName val="Datos_Graf"/>
      <sheetName val="Hoja11"/>
    </sheetNames>
    <sheetDataSet>
      <sheetData sheetId="0"/>
      <sheetData sheetId="1"/>
      <sheetData sheetId="2">
        <row r="1">
          <cell r="A1" t="str">
            <v>Cuadro 221-01.  NATALIDAD Y MORTALIDAD EN LA REPÚBLICA, SEGÚN ÁREA Y CIUDADES</v>
          </cell>
        </row>
      </sheetData>
      <sheetData sheetId="3"/>
      <sheetData sheetId="4"/>
      <sheetData sheetId="5" refreshError="1"/>
      <sheetData sheetId="6"/>
      <sheetData sheetId="7" refreshError="1"/>
      <sheetData sheetId="8"/>
      <sheetData sheetId="9"/>
      <sheetData sheetId="10"/>
      <sheetData sheetId="11" refreshError="1"/>
      <sheetData sheetId="12" refreshError="1"/>
      <sheetData sheetId="13"/>
      <sheetData sheetId="14"/>
      <sheetData sheetId="15" refreshError="1"/>
      <sheetData sheetId="16" refreshError="1"/>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3"/>
  <sheetViews>
    <sheetView tabSelected="1" zoomScaleNormal="100" workbookViewId="0">
      <selection activeCell="B122" sqref="B122"/>
    </sheetView>
  </sheetViews>
  <sheetFormatPr baseColWidth="10" defaultRowHeight="12.75" customHeight="1" x14ac:dyDescent="0.2"/>
  <cols>
    <col min="1" max="1" width="10.7109375" style="14" customWidth="1"/>
    <col min="2" max="2" width="48.140625" style="1" customWidth="1"/>
    <col min="3" max="3" width="8.7109375" style="1" customWidth="1"/>
    <col min="4" max="4" width="11" style="1" customWidth="1"/>
    <col min="5" max="5" width="9.7109375" style="1" customWidth="1"/>
    <col min="6" max="6" width="9.5703125" style="1" customWidth="1"/>
    <col min="7" max="7" width="9.28515625" style="1" customWidth="1"/>
    <col min="8" max="8" width="7.42578125" style="1" customWidth="1"/>
    <col min="9" max="9" width="11.42578125" style="5" customWidth="1"/>
    <col min="10" max="10" width="11.42578125" style="1" customWidth="1"/>
    <col min="11" max="11" width="11.42578125" style="1"/>
    <col min="12" max="12" width="11.42578125" style="5"/>
    <col min="13" max="220" width="11.42578125" style="1"/>
    <col min="221" max="221" width="10.7109375" style="1" customWidth="1"/>
    <col min="222" max="222" width="49.7109375" style="1" customWidth="1"/>
    <col min="223" max="223" width="10" style="1" customWidth="1"/>
    <col min="224" max="225" width="9.28515625" style="1" customWidth="1"/>
    <col min="226" max="226" width="9.5703125" style="1" customWidth="1"/>
    <col min="227" max="228" width="9.28515625" style="1" customWidth="1"/>
    <col min="229" max="476" width="11.42578125" style="1"/>
    <col min="477" max="477" width="10.7109375" style="1" customWidth="1"/>
    <col min="478" max="478" width="49.7109375" style="1" customWidth="1"/>
    <col min="479" max="479" width="10" style="1" customWidth="1"/>
    <col min="480" max="481" width="9.28515625" style="1" customWidth="1"/>
    <col min="482" max="482" width="9.5703125" style="1" customWidth="1"/>
    <col min="483" max="484" width="9.28515625" style="1" customWidth="1"/>
    <col min="485" max="732" width="11.42578125" style="1"/>
    <col min="733" max="733" width="10.7109375" style="1" customWidth="1"/>
    <col min="734" max="734" width="49.7109375" style="1" customWidth="1"/>
    <col min="735" max="735" width="10" style="1" customWidth="1"/>
    <col min="736" max="737" width="9.28515625" style="1" customWidth="1"/>
    <col min="738" max="738" width="9.5703125" style="1" customWidth="1"/>
    <col min="739" max="740" width="9.28515625" style="1" customWidth="1"/>
    <col min="741" max="988" width="11.42578125" style="1"/>
    <col min="989" max="989" width="10.7109375" style="1" customWidth="1"/>
    <col min="990" max="990" width="49.7109375" style="1" customWidth="1"/>
    <col min="991" max="991" width="10" style="1" customWidth="1"/>
    <col min="992" max="993" width="9.28515625" style="1" customWidth="1"/>
    <col min="994" max="994" width="9.5703125" style="1" customWidth="1"/>
    <col min="995" max="996" width="9.28515625" style="1" customWidth="1"/>
    <col min="997" max="1244" width="11.42578125" style="1"/>
    <col min="1245" max="1245" width="10.7109375" style="1" customWidth="1"/>
    <col min="1246" max="1246" width="49.7109375" style="1" customWidth="1"/>
    <col min="1247" max="1247" width="10" style="1" customWidth="1"/>
    <col min="1248" max="1249" width="9.28515625" style="1" customWidth="1"/>
    <col min="1250" max="1250" width="9.5703125" style="1" customWidth="1"/>
    <col min="1251" max="1252" width="9.28515625" style="1" customWidth="1"/>
    <col min="1253" max="1500" width="11.42578125" style="1"/>
    <col min="1501" max="1501" width="10.7109375" style="1" customWidth="1"/>
    <col min="1502" max="1502" width="49.7109375" style="1" customWidth="1"/>
    <col min="1503" max="1503" width="10" style="1" customWidth="1"/>
    <col min="1504" max="1505" width="9.28515625" style="1" customWidth="1"/>
    <col min="1506" max="1506" width="9.5703125" style="1" customWidth="1"/>
    <col min="1507" max="1508" width="9.28515625" style="1" customWidth="1"/>
    <col min="1509" max="1756" width="11.42578125" style="1"/>
    <col min="1757" max="1757" width="10.7109375" style="1" customWidth="1"/>
    <col min="1758" max="1758" width="49.7109375" style="1" customWidth="1"/>
    <col min="1759" max="1759" width="10" style="1" customWidth="1"/>
    <col min="1760" max="1761" width="9.28515625" style="1" customWidth="1"/>
    <col min="1762" max="1762" width="9.5703125" style="1" customWidth="1"/>
    <col min="1763" max="1764" width="9.28515625" style="1" customWidth="1"/>
    <col min="1765" max="2012" width="11.42578125" style="1"/>
    <col min="2013" max="2013" width="10.7109375" style="1" customWidth="1"/>
    <col min="2014" max="2014" width="49.7109375" style="1" customWidth="1"/>
    <col min="2015" max="2015" width="10" style="1" customWidth="1"/>
    <col min="2016" max="2017" width="9.28515625" style="1" customWidth="1"/>
    <col min="2018" max="2018" width="9.5703125" style="1" customWidth="1"/>
    <col min="2019" max="2020" width="9.28515625" style="1" customWidth="1"/>
    <col min="2021" max="2268" width="11.42578125" style="1"/>
    <col min="2269" max="2269" width="10.7109375" style="1" customWidth="1"/>
    <col min="2270" max="2270" width="49.7109375" style="1" customWidth="1"/>
    <col min="2271" max="2271" width="10" style="1" customWidth="1"/>
    <col min="2272" max="2273" width="9.28515625" style="1" customWidth="1"/>
    <col min="2274" max="2274" width="9.5703125" style="1" customWidth="1"/>
    <col min="2275" max="2276" width="9.28515625" style="1" customWidth="1"/>
    <col min="2277" max="2524" width="11.42578125" style="1"/>
    <col min="2525" max="2525" width="10.7109375" style="1" customWidth="1"/>
    <col min="2526" max="2526" width="49.7109375" style="1" customWidth="1"/>
    <col min="2527" max="2527" width="10" style="1" customWidth="1"/>
    <col min="2528" max="2529" width="9.28515625" style="1" customWidth="1"/>
    <col min="2530" max="2530" width="9.5703125" style="1" customWidth="1"/>
    <col min="2531" max="2532" width="9.28515625" style="1" customWidth="1"/>
    <col min="2533" max="2780" width="11.42578125" style="1"/>
    <col min="2781" max="2781" width="10.7109375" style="1" customWidth="1"/>
    <col min="2782" max="2782" width="49.7109375" style="1" customWidth="1"/>
    <col min="2783" max="2783" width="10" style="1" customWidth="1"/>
    <col min="2784" max="2785" width="9.28515625" style="1" customWidth="1"/>
    <col min="2786" max="2786" width="9.5703125" style="1" customWidth="1"/>
    <col min="2787" max="2788" width="9.28515625" style="1" customWidth="1"/>
    <col min="2789" max="3036" width="11.42578125" style="1"/>
    <col min="3037" max="3037" width="10.7109375" style="1" customWidth="1"/>
    <col min="3038" max="3038" width="49.7109375" style="1" customWidth="1"/>
    <col min="3039" max="3039" width="10" style="1" customWidth="1"/>
    <col min="3040" max="3041" width="9.28515625" style="1" customWidth="1"/>
    <col min="3042" max="3042" width="9.5703125" style="1" customWidth="1"/>
    <col min="3043" max="3044" width="9.28515625" style="1" customWidth="1"/>
    <col min="3045" max="3292" width="11.42578125" style="1"/>
    <col min="3293" max="3293" width="10.7109375" style="1" customWidth="1"/>
    <col min="3294" max="3294" width="49.7109375" style="1" customWidth="1"/>
    <col min="3295" max="3295" width="10" style="1" customWidth="1"/>
    <col min="3296" max="3297" width="9.28515625" style="1" customWidth="1"/>
    <col min="3298" max="3298" width="9.5703125" style="1" customWidth="1"/>
    <col min="3299" max="3300" width="9.28515625" style="1" customWidth="1"/>
    <col min="3301" max="3548" width="11.42578125" style="1"/>
    <col min="3549" max="3549" width="10.7109375" style="1" customWidth="1"/>
    <col min="3550" max="3550" width="49.7109375" style="1" customWidth="1"/>
    <col min="3551" max="3551" width="10" style="1" customWidth="1"/>
    <col min="3552" max="3553" width="9.28515625" style="1" customWidth="1"/>
    <col min="3554" max="3554" width="9.5703125" style="1" customWidth="1"/>
    <col min="3555" max="3556" width="9.28515625" style="1" customWidth="1"/>
    <col min="3557" max="3804" width="11.42578125" style="1"/>
    <col min="3805" max="3805" width="10.7109375" style="1" customWidth="1"/>
    <col min="3806" max="3806" width="49.7109375" style="1" customWidth="1"/>
    <col min="3807" max="3807" width="10" style="1" customWidth="1"/>
    <col min="3808" max="3809" width="9.28515625" style="1" customWidth="1"/>
    <col min="3810" max="3810" width="9.5703125" style="1" customWidth="1"/>
    <col min="3811" max="3812" width="9.28515625" style="1" customWidth="1"/>
    <col min="3813" max="4060" width="11.42578125" style="1"/>
    <col min="4061" max="4061" width="10.7109375" style="1" customWidth="1"/>
    <col min="4062" max="4062" width="49.7109375" style="1" customWidth="1"/>
    <col min="4063" max="4063" width="10" style="1" customWidth="1"/>
    <col min="4064" max="4065" width="9.28515625" style="1" customWidth="1"/>
    <col min="4066" max="4066" width="9.5703125" style="1" customWidth="1"/>
    <col min="4067" max="4068" width="9.28515625" style="1" customWidth="1"/>
    <col min="4069" max="4316" width="11.42578125" style="1"/>
    <col min="4317" max="4317" width="10.7109375" style="1" customWidth="1"/>
    <col min="4318" max="4318" width="49.7109375" style="1" customWidth="1"/>
    <col min="4319" max="4319" width="10" style="1" customWidth="1"/>
    <col min="4320" max="4321" width="9.28515625" style="1" customWidth="1"/>
    <col min="4322" max="4322" width="9.5703125" style="1" customWidth="1"/>
    <col min="4323" max="4324" width="9.28515625" style="1" customWidth="1"/>
    <col min="4325" max="4572" width="11.42578125" style="1"/>
    <col min="4573" max="4573" width="10.7109375" style="1" customWidth="1"/>
    <col min="4574" max="4574" width="49.7109375" style="1" customWidth="1"/>
    <col min="4575" max="4575" width="10" style="1" customWidth="1"/>
    <col min="4576" max="4577" width="9.28515625" style="1" customWidth="1"/>
    <col min="4578" max="4578" width="9.5703125" style="1" customWidth="1"/>
    <col min="4579" max="4580" width="9.28515625" style="1" customWidth="1"/>
    <col min="4581" max="4828" width="11.42578125" style="1"/>
    <col min="4829" max="4829" width="10.7109375" style="1" customWidth="1"/>
    <col min="4830" max="4830" width="49.7109375" style="1" customWidth="1"/>
    <col min="4831" max="4831" width="10" style="1" customWidth="1"/>
    <col min="4832" max="4833" width="9.28515625" style="1" customWidth="1"/>
    <col min="4834" max="4834" width="9.5703125" style="1" customWidth="1"/>
    <col min="4835" max="4836" width="9.28515625" style="1" customWidth="1"/>
    <col min="4837" max="5084" width="11.42578125" style="1"/>
    <col min="5085" max="5085" width="10.7109375" style="1" customWidth="1"/>
    <col min="5086" max="5086" width="49.7109375" style="1" customWidth="1"/>
    <col min="5087" max="5087" width="10" style="1" customWidth="1"/>
    <col min="5088" max="5089" width="9.28515625" style="1" customWidth="1"/>
    <col min="5090" max="5090" width="9.5703125" style="1" customWidth="1"/>
    <col min="5091" max="5092" width="9.28515625" style="1" customWidth="1"/>
    <col min="5093" max="5340" width="11.42578125" style="1"/>
    <col min="5341" max="5341" width="10.7109375" style="1" customWidth="1"/>
    <col min="5342" max="5342" width="49.7109375" style="1" customWidth="1"/>
    <col min="5343" max="5343" width="10" style="1" customWidth="1"/>
    <col min="5344" max="5345" width="9.28515625" style="1" customWidth="1"/>
    <col min="5346" max="5346" width="9.5703125" style="1" customWidth="1"/>
    <col min="5347" max="5348" width="9.28515625" style="1" customWidth="1"/>
    <col min="5349" max="5596" width="11.42578125" style="1"/>
    <col min="5597" max="5597" width="10.7109375" style="1" customWidth="1"/>
    <col min="5598" max="5598" width="49.7109375" style="1" customWidth="1"/>
    <col min="5599" max="5599" width="10" style="1" customWidth="1"/>
    <col min="5600" max="5601" width="9.28515625" style="1" customWidth="1"/>
    <col min="5602" max="5602" width="9.5703125" style="1" customWidth="1"/>
    <col min="5603" max="5604" width="9.28515625" style="1" customWidth="1"/>
    <col min="5605" max="5852" width="11.42578125" style="1"/>
    <col min="5853" max="5853" width="10.7109375" style="1" customWidth="1"/>
    <col min="5854" max="5854" width="49.7109375" style="1" customWidth="1"/>
    <col min="5855" max="5855" width="10" style="1" customWidth="1"/>
    <col min="5856" max="5857" width="9.28515625" style="1" customWidth="1"/>
    <col min="5858" max="5858" width="9.5703125" style="1" customWidth="1"/>
    <col min="5859" max="5860" width="9.28515625" style="1" customWidth="1"/>
    <col min="5861" max="6108" width="11.42578125" style="1"/>
    <col min="6109" max="6109" width="10.7109375" style="1" customWidth="1"/>
    <col min="6110" max="6110" width="49.7109375" style="1" customWidth="1"/>
    <col min="6111" max="6111" width="10" style="1" customWidth="1"/>
    <col min="6112" max="6113" width="9.28515625" style="1" customWidth="1"/>
    <col min="6114" max="6114" width="9.5703125" style="1" customWidth="1"/>
    <col min="6115" max="6116" width="9.28515625" style="1" customWidth="1"/>
    <col min="6117" max="6364" width="11.42578125" style="1"/>
    <col min="6365" max="6365" width="10.7109375" style="1" customWidth="1"/>
    <col min="6366" max="6366" width="49.7109375" style="1" customWidth="1"/>
    <col min="6367" max="6367" width="10" style="1" customWidth="1"/>
    <col min="6368" max="6369" width="9.28515625" style="1" customWidth="1"/>
    <col min="6370" max="6370" width="9.5703125" style="1" customWidth="1"/>
    <col min="6371" max="6372" width="9.28515625" style="1" customWidth="1"/>
    <col min="6373" max="6620" width="11.42578125" style="1"/>
    <col min="6621" max="6621" width="10.7109375" style="1" customWidth="1"/>
    <col min="6622" max="6622" width="49.7109375" style="1" customWidth="1"/>
    <col min="6623" max="6623" width="10" style="1" customWidth="1"/>
    <col min="6624" max="6625" width="9.28515625" style="1" customWidth="1"/>
    <col min="6626" max="6626" width="9.5703125" style="1" customWidth="1"/>
    <col min="6627" max="6628" width="9.28515625" style="1" customWidth="1"/>
    <col min="6629" max="6876" width="11.42578125" style="1"/>
    <col min="6877" max="6877" width="10.7109375" style="1" customWidth="1"/>
    <col min="6878" max="6878" width="49.7109375" style="1" customWidth="1"/>
    <col min="6879" max="6879" width="10" style="1" customWidth="1"/>
    <col min="6880" max="6881" width="9.28515625" style="1" customWidth="1"/>
    <col min="6882" max="6882" width="9.5703125" style="1" customWidth="1"/>
    <col min="6883" max="6884" width="9.28515625" style="1" customWidth="1"/>
    <col min="6885" max="7132" width="11.42578125" style="1"/>
    <col min="7133" max="7133" width="10.7109375" style="1" customWidth="1"/>
    <col min="7134" max="7134" width="49.7109375" style="1" customWidth="1"/>
    <col min="7135" max="7135" width="10" style="1" customWidth="1"/>
    <col min="7136" max="7137" width="9.28515625" style="1" customWidth="1"/>
    <col min="7138" max="7138" width="9.5703125" style="1" customWidth="1"/>
    <col min="7139" max="7140" width="9.28515625" style="1" customWidth="1"/>
    <col min="7141" max="7388" width="11.42578125" style="1"/>
    <col min="7389" max="7389" width="10.7109375" style="1" customWidth="1"/>
    <col min="7390" max="7390" width="49.7109375" style="1" customWidth="1"/>
    <col min="7391" max="7391" width="10" style="1" customWidth="1"/>
    <col min="7392" max="7393" width="9.28515625" style="1" customWidth="1"/>
    <col min="7394" max="7394" width="9.5703125" style="1" customWidth="1"/>
    <col min="7395" max="7396" width="9.28515625" style="1" customWidth="1"/>
    <col min="7397" max="7644" width="11.42578125" style="1"/>
    <col min="7645" max="7645" width="10.7109375" style="1" customWidth="1"/>
    <col min="7646" max="7646" width="49.7109375" style="1" customWidth="1"/>
    <col min="7647" max="7647" width="10" style="1" customWidth="1"/>
    <col min="7648" max="7649" width="9.28515625" style="1" customWidth="1"/>
    <col min="7650" max="7650" width="9.5703125" style="1" customWidth="1"/>
    <col min="7651" max="7652" width="9.28515625" style="1" customWidth="1"/>
    <col min="7653" max="7900" width="11.42578125" style="1"/>
    <col min="7901" max="7901" width="10.7109375" style="1" customWidth="1"/>
    <col min="7902" max="7902" width="49.7109375" style="1" customWidth="1"/>
    <col min="7903" max="7903" width="10" style="1" customWidth="1"/>
    <col min="7904" max="7905" width="9.28515625" style="1" customWidth="1"/>
    <col min="7906" max="7906" width="9.5703125" style="1" customWidth="1"/>
    <col min="7907" max="7908" width="9.28515625" style="1" customWidth="1"/>
    <col min="7909" max="8156" width="11.42578125" style="1"/>
    <col min="8157" max="8157" width="10.7109375" style="1" customWidth="1"/>
    <col min="8158" max="8158" width="49.7109375" style="1" customWidth="1"/>
    <col min="8159" max="8159" width="10" style="1" customWidth="1"/>
    <col min="8160" max="8161" width="9.28515625" style="1" customWidth="1"/>
    <col min="8162" max="8162" width="9.5703125" style="1" customWidth="1"/>
    <col min="8163" max="8164" width="9.28515625" style="1" customWidth="1"/>
    <col min="8165" max="8412" width="11.42578125" style="1"/>
    <col min="8413" max="8413" width="10.7109375" style="1" customWidth="1"/>
    <col min="8414" max="8414" width="49.7109375" style="1" customWidth="1"/>
    <col min="8415" max="8415" width="10" style="1" customWidth="1"/>
    <col min="8416" max="8417" width="9.28515625" style="1" customWidth="1"/>
    <col min="8418" max="8418" width="9.5703125" style="1" customWidth="1"/>
    <col min="8419" max="8420" width="9.28515625" style="1" customWidth="1"/>
    <col min="8421" max="8668" width="11.42578125" style="1"/>
    <col min="8669" max="8669" width="10.7109375" style="1" customWidth="1"/>
    <col min="8670" max="8670" width="49.7109375" style="1" customWidth="1"/>
    <col min="8671" max="8671" width="10" style="1" customWidth="1"/>
    <col min="8672" max="8673" width="9.28515625" style="1" customWidth="1"/>
    <col min="8674" max="8674" width="9.5703125" style="1" customWidth="1"/>
    <col min="8675" max="8676" width="9.28515625" style="1" customWidth="1"/>
    <col min="8677" max="8924" width="11.42578125" style="1"/>
    <col min="8925" max="8925" width="10.7109375" style="1" customWidth="1"/>
    <col min="8926" max="8926" width="49.7109375" style="1" customWidth="1"/>
    <col min="8927" max="8927" width="10" style="1" customWidth="1"/>
    <col min="8928" max="8929" width="9.28515625" style="1" customWidth="1"/>
    <col min="8930" max="8930" width="9.5703125" style="1" customWidth="1"/>
    <col min="8931" max="8932" width="9.28515625" style="1" customWidth="1"/>
    <col min="8933" max="9180" width="11.42578125" style="1"/>
    <col min="9181" max="9181" width="10.7109375" style="1" customWidth="1"/>
    <col min="9182" max="9182" width="49.7109375" style="1" customWidth="1"/>
    <col min="9183" max="9183" width="10" style="1" customWidth="1"/>
    <col min="9184" max="9185" width="9.28515625" style="1" customWidth="1"/>
    <col min="9186" max="9186" width="9.5703125" style="1" customWidth="1"/>
    <col min="9187" max="9188" width="9.28515625" style="1" customWidth="1"/>
    <col min="9189" max="9436" width="11.42578125" style="1"/>
    <col min="9437" max="9437" width="10.7109375" style="1" customWidth="1"/>
    <col min="9438" max="9438" width="49.7109375" style="1" customWidth="1"/>
    <col min="9439" max="9439" width="10" style="1" customWidth="1"/>
    <col min="9440" max="9441" width="9.28515625" style="1" customWidth="1"/>
    <col min="9442" max="9442" width="9.5703125" style="1" customWidth="1"/>
    <col min="9443" max="9444" width="9.28515625" style="1" customWidth="1"/>
    <col min="9445" max="9692" width="11.42578125" style="1"/>
    <col min="9693" max="9693" width="10.7109375" style="1" customWidth="1"/>
    <col min="9694" max="9694" width="49.7109375" style="1" customWidth="1"/>
    <col min="9695" max="9695" width="10" style="1" customWidth="1"/>
    <col min="9696" max="9697" width="9.28515625" style="1" customWidth="1"/>
    <col min="9698" max="9698" width="9.5703125" style="1" customWidth="1"/>
    <col min="9699" max="9700" width="9.28515625" style="1" customWidth="1"/>
    <col min="9701" max="9948" width="11.42578125" style="1"/>
    <col min="9949" max="9949" width="10.7109375" style="1" customWidth="1"/>
    <col min="9950" max="9950" width="49.7109375" style="1" customWidth="1"/>
    <col min="9951" max="9951" width="10" style="1" customWidth="1"/>
    <col min="9952" max="9953" width="9.28515625" style="1" customWidth="1"/>
    <col min="9954" max="9954" width="9.5703125" style="1" customWidth="1"/>
    <col min="9955" max="9956" width="9.28515625" style="1" customWidth="1"/>
    <col min="9957" max="10204" width="11.42578125" style="1"/>
    <col min="10205" max="10205" width="10.7109375" style="1" customWidth="1"/>
    <col min="10206" max="10206" width="49.7109375" style="1" customWidth="1"/>
    <col min="10207" max="10207" width="10" style="1" customWidth="1"/>
    <col min="10208" max="10209" width="9.28515625" style="1" customWidth="1"/>
    <col min="10210" max="10210" width="9.5703125" style="1" customWidth="1"/>
    <col min="10211" max="10212" width="9.28515625" style="1" customWidth="1"/>
    <col min="10213" max="10460" width="11.42578125" style="1"/>
    <col min="10461" max="10461" width="10.7109375" style="1" customWidth="1"/>
    <col min="10462" max="10462" width="49.7109375" style="1" customWidth="1"/>
    <col min="10463" max="10463" width="10" style="1" customWidth="1"/>
    <col min="10464" max="10465" width="9.28515625" style="1" customWidth="1"/>
    <col min="10466" max="10466" width="9.5703125" style="1" customWidth="1"/>
    <col min="10467" max="10468" width="9.28515625" style="1" customWidth="1"/>
    <col min="10469" max="10716" width="11.42578125" style="1"/>
    <col min="10717" max="10717" width="10.7109375" style="1" customWidth="1"/>
    <col min="10718" max="10718" width="49.7109375" style="1" customWidth="1"/>
    <col min="10719" max="10719" width="10" style="1" customWidth="1"/>
    <col min="10720" max="10721" width="9.28515625" style="1" customWidth="1"/>
    <col min="10722" max="10722" width="9.5703125" style="1" customWidth="1"/>
    <col min="10723" max="10724" width="9.28515625" style="1" customWidth="1"/>
    <col min="10725" max="10972" width="11.42578125" style="1"/>
    <col min="10973" max="10973" width="10.7109375" style="1" customWidth="1"/>
    <col min="10974" max="10974" width="49.7109375" style="1" customWidth="1"/>
    <col min="10975" max="10975" width="10" style="1" customWidth="1"/>
    <col min="10976" max="10977" width="9.28515625" style="1" customWidth="1"/>
    <col min="10978" max="10978" width="9.5703125" style="1" customWidth="1"/>
    <col min="10979" max="10980" width="9.28515625" style="1" customWidth="1"/>
    <col min="10981" max="11228" width="11.42578125" style="1"/>
    <col min="11229" max="11229" width="10.7109375" style="1" customWidth="1"/>
    <col min="11230" max="11230" width="49.7109375" style="1" customWidth="1"/>
    <col min="11231" max="11231" width="10" style="1" customWidth="1"/>
    <col min="11232" max="11233" width="9.28515625" style="1" customWidth="1"/>
    <col min="11234" max="11234" width="9.5703125" style="1" customWidth="1"/>
    <col min="11235" max="11236" width="9.28515625" style="1" customWidth="1"/>
    <col min="11237" max="11484" width="11.42578125" style="1"/>
    <col min="11485" max="11485" width="10.7109375" style="1" customWidth="1"/>
    <col min="11486" max="11486" width="49.7109375" style="1" customWidth="1"/>
    <col min="11487" max="11487" width="10" style="1" customWidth="1"/>
    <col min="11488" max="11489" width="9.28515625" style="1" customWidth="1"/>
    <col min="11490" max="11490" width="9.5703125" style="1" customWidth="1"/>
    <col min="11491" max="11492" width="9.28515625" style="1" customWidth="1"/>
    <col min="11493" max="11740" width="11.42578125" style="1"/>
    <col min="11741" max="11741" width="10.7109375" style="1" customWidth="1"/>
    <col min="11742" max="11742" width="49.7109375" style="1" customWidth="1"/>
    <col min="11743" max="11743" width="10" style="1" customWidth="1"/>
    <col min="11744" max="11745" width="9.28515625" style="1" customWidth="1"/>
    <col min="11746" max="11746" width="9.5703125" style="1" customWidth="1"/>
    <col min="11747" max="11748" width="9.28515625" style="1" customWidth="1"/>
    <col min="11749" max="11996" width="11.42578125" style="1"/>
    <col min="11997" max="11997" width="10.7109375" style="1" customWidth="1"/>
    <col min="11998" max="11998" width="49.7109375" style="1" customWidth="1"/>
    <col min="11999" max="11999" width="10" style="1" customWidth="1"/>
    <col min="12000" max="12001" width="9.28515625" style="1" customWidth="1"/>
    <col min="12002" max="12002" width="9.5703125" style="1" customWidth="1"/>
    <col min="12003" max="12004" width="9.28515625" style="1" customWidth="1"/>
    <col min="12005" max="12252" width="11.42578125" style="1"/>
    <col min="12253" max="12253" width="10.7109375" style="1" customWidth="1"/>
    <col min="12254" max="12254" width="49.7109375" style="1" customWidth="1"/>
    <col min="12255" max="12255" width="10" style="1" customWidth="1"/>
    <col min="12256" max="12257" width="9.28515625" style="1" customWidth="1"/>
    <col min="12258" max="12258" width="9.5703125" style="1" customWidth="1"/>
    <col min="12259" max="12260" width="9.28515625" style="1" customWidth="1"/>
    <col min="12261" max="12508" width="11.42578125" style="1"/>
    <col min="12509" max="12509" width="10.7109375" style="1" customWidth="1"/>
    <col min="12510" max="12510" width="49.7109375" style="1" customWidth="1"/>
    <col min="12511" max="12511" width="10" style="1" customWidth="1"/>
    <col min="12512" max="12513" width="9.28515625" style="1" customWidth="1"/>
    <col min="12514" max="12514" width="9.5703125" style="1" customWidth="1"/>
    <col min="12515" max="12516" width="9.28515625" style="1" customWidth="1"/>
    <col min="12517" max="12764" width="11.42578125" style="1"/>
    <col min="12765" max="12765" width="10.7109375" style="1" customWidth="1"/>
    <col min="12766" max="12766" width="49.7109375" style="1" customWidth="1"/>
    <col min="12767" max="12767" width="10" style="1" customWidth="1"/>
    <col min="12768" max="12769" width="9.28515625" style="1" customWidth="1"/>
    <col min="12770" max="12770" width="9.5703125" style="1" customWidth="1"/>
    <col min="12771" max="12772" width="9.28515625" style="1" customWidth="1"/>
    <col min="12773" max="13020" width="11.42578125" style="1"/>
    <col min="13021" max="13021" width="10.7109375" style="1" customWidth="1"/>
    <col min="13022" max="13022" width="49.7109375" style="1" customWidth="1"/>
    <col min="13023" max="13023" width="10" style="1" customWidth="1"/>
    <col min="13024" max="13025" width="9.28515625" style="1" customWidth="1"/>
    <col min="13026" max="13026" width="9.5703125" style="1" customWidth="1"/>
    <col min="13027" max="13028" width="9.28515625" style="1" customWidth="1"/>
    <col min="13029" max="13276" width="11.42578125" style="1"/>
    <col min="13277" max="13277" width="10.7109375" style="1" customWidth="1"/>
    <col min="13278" max="13278" width="49.7109375" style="1" customWidth="1"/>
    <col min="13279" max="13279" width="10" style="1" customWidth="1"/>
    <col min="13280" max="13281" width="9.28515625" style="1" customWidth="1"/>
    <col min="13282" max="13282" width="9.5703125" style="1" customWidth="1"/>
    <col min="13283" max="13284" width="9.28515625" style="1" customWidth="1"/>
    <col min="13285" max="13532" width="11.42578125" style="1"/>
    <col min="13533" max="13533" width="10.7109375" style="1" customWidth="1"/>
    <col min="13534" max="13534" width="49.7109375" style="1" customWidth="1"/>
    <col min="13535" max="13535" width="10" style="1" customWidth="1"/>
    <col min="13536" max="13537" width="9.28515625" style="1" customWidth="1"/>
    <col min="13538" max="13538" width="9.5703125" style="1" customWidth="1"/>
    <col min="13539" max="13540" width="9.28515625" style="1" customWidth="1"/>
    <col min="13541" max="13788" width="11.42578125" style="1"/>
    <col min="13789" max="13789" width="10.7109375" style="1" customWidth="1"/>
    <col min="13790" max="13790" width="49.7109375" style="1" customWidth="1"/>
    <col min="13791" max="13791" width="10" style="1" customWidth="1"/>
    <col min="13792" max="13793" width="9.28515625" style="1" customWidth="1"/>
    <col min="13794" max="13794" width="9.5703125" style="1" customWidth="1"/>
    <col min="13795" max="13796" width="9.28515625" style="1" customWidth="1"/>
    <col min="13797" max="14044" width="11.42578125" style="1"/>
    <col min="14045" max="14045" width="10.7109375" style="1" customWidth="1"/>
    <col min="14046" max="14046" width="49.7109375" style="1" customWidth="1"/>
    <col min="14047" max="14047" width="10" style="1" customWidth="1"/>
    <col min="14048" max="14049" width="9.28515625" style="1" customWidth="1"/>
    <col min="14050" max="14050" width="9.5703125" style="1" customWidth="1"/>
    <col min="14051" max="14052" width="9.28515625" style="1" customWidth="1"/>
    <col min="14053" max="14300" width="11.42578125" style="1"/>
    <col min="14301" max="14301" width="10.7109375" style="1" customWidth="1"/>
    <col min="14302" max="14302" width="49.7109375" style="1" customWidth="1"/>
    <col min="14303" max="14303" width="10" style="1" customWidth="1"/>
    <col min="14304" max="14305" width="9.28515625" style="1" customWidth="1"/>
    <col min="14306" max="14306" width="9.5703125" style="1" customWidth="1"/>
    <col min="14307" max="14308" width="9.28515625" style="1" customWidth="1"/>
    <col min="14309" max="14556" width="11.42578125" style="1"/>
    <col min="14557" max="14557" width="10.7109375" style="1" customWidth="1"/>
    <col min="14558" max="14558" width="49.7109375" style="1" customWidth="1"/>
    <col min="14559" max="14559" width="10" style="1" customWidth="1"/>
    <col min="14560" max="14561" width="9.28515625" style="1" customWidth="1"/>
    <col min="14562" max="14562" width="9.5703125" style="1" customWidth="1"/>
    <col min="14563" max="14564" width="9.28515625" style="1" customWidth="1"/>
    <col min="14565" max="14812" width="11.42578125" style="1"/>
    <col min="14813" max="14813" width="10.7109375" style="1" customWidth="1"/>
    <col min="14814" max="14814" width="49.7109375" style="1" customWidth="1"/>
    <col min="14815" max="14815" width="10" style="1" customWidth="1"/>
    <col min="14816" max="14817" width="9.28515625" style="1" customWidth="1"/>
    <col min="14818" max="14818" width="9.5703125" style="1" customWidth="1"/>
    <col min="14819" max="14820" width="9.28515625" style="1" customWidth="1"/>
    <col min="14821" max="15068" width="11.42578125" style="1"/>
    <col min="15069" max="15069" width="10.7109375" style="1" customWidth="1"/>
    <col min="15070" max="15070" width="49.7109375" style="1" customWidth="1"/>
    <col min="15071" max="15071" width="10" style="1" customWidth="1"/>
    <col min="15072" max="15073" width="9.28515625" style="1" customWidth="1"/>
    <col min="15074" max="15074" width="9.5703125" style="1" customWidth="1"/>
    <col min="15075" max="15076" width="9.28515625" style="1" customWidth="1"/>
    <col min="15077" max="15324" width="11.42578125" style="1"/>
    <col min="15325" max="15325" width="10.7109375" style="1" customWidth="1"/>
    <col min="15326" max="15326" width="49.7109375" style="1" customWidth="1"/>
    <col min="15327" max="15327" width="10" style="1" customWidth="1"/>
    <col min="15328" max="15329" width="9.28515625" style="1" customWidth="1"/>
    <col min="15330" max="15330" width="9.5703125" style="1" customWidth="1"/>
    <col min="15331" max="15332" width="9.28515625" style="1" customWidth="1"/>
    <col min="15333" max="15580" width="11.42578125" style="1"/>
    <col min="15581" max="15581" width="10.7109375" style="1" customWidth="1"/>
    <col min="15582" max="15582" width="49.7109375" style="1" customWidth="1"/>
    <col min="15583" max="15583" width="10" style="1" customWidth="1"/>
    <col min="15584" max="15585" width="9.28515625" style="1" customWidth="1"/>
    <col min="15586" max="15586" width="9.5703125" style="1" customWidth="1"/>
    <col min="15587" max="15588" width="9.28515625" style="1" customWidth="1"/>
    <col min="15589" max="15836" width="11.42578125" style="1"/>
    <col min="15837" max="15837" width="10.7109375" style="1" customWidth="1"/>
    <col min="15838" max="15838" width="49.7109375" style="1" customWidth="1"/>
    <col min="15839" max="15839" width="10" style="1" customWidth="1"/>
    <col min="15840" max="15841" width="9.28515625" style="1" customWidth="1"/>
    <col min="15842" max="15842" width="9.5703125" style="1" customWidth="1"/>
    <col min="15843" max="15844" width="9.28515625" style="1" customWidth="1"/>
    <col min="15845" max="16092" width="11.42578125" style="1"/>
    <col min="16093" max="16093" width="10.7109375" style="1" customWidth="1"/>
    <col min="16094" max="16094" width="49.7109375" style="1" customWidth="1"/>
    <col min="16095" max="16095" width="10" style="1" customWidth="1"/>
    <col min="16096" max="16097" width="9.28515625" style="1" customWidth="1"/>
    <col min="16098" max="16098" width="9.5703125" style="1" customWidth="1"/>
    <col min="16099" max="16100" width="9.28515625" style="1" customWidth="1"/>
    <col min="16101" max="16384" width="11.42578125" style="1"/>
  </cols>
  <sheetData>
    <row r="1" spans="1:12" ht="16.5" customHeight="1" x14ac:dyDescent="0.25">
      <c r="A1" s="68" t="s">
        <v>190</v>
      </c>
      <c r="B1" s="68"/>
      <c r="C1" s="68"/>
      <c r="D1" s="68"/>
      <c r="E1" s="68"/>
      <c r="F1" s="68"/>
      <c r="G1" s="68"/>
      <c r="H1" s="68"/>
    </row>
    <row r="2" spans="1:12" ht="16.5" customHeight="1" x14ac:dyDescent="0.25">
      <c r="A2" s="68" t="s">
        <v>99</v>
      </c>
      <c r="B2" s="68"/>
      <c r="C2" s="68"/>
      <c r="D2" s="68"/>
      <c r="E2" s="68"/>
      <c r="F2" s="68"/>
      <c r="G2" s="68"/>
      <c r="H2" s="68"/>
    </row>
    <row r="4" spans="1:12" s="10" customFormat="1" ht="25.5" customHeight="1" x14ac:dyDescent="0.2">
      <c r="A4" s="69" t="s">
        <v>0</v>
      </c>
      <c r="B4" s="72" t="s">
        <v>1</v>
      </c>
      <c r="C4" s="75" t="s">
        <v>2</v>
      </c>
      <c r="D4" s="76"/>
      <c r="E4" s="76"/>
      <c r="F4" s="76"/>
      <c r="G4" s="76"/>
      <c r="H4" s="76"/>
      <c r="I4" s="22"/>
      <c r="L4" s="22"/>
    </row>
    <row r="5" spans="1:12" s="10" customFormat="1" ht="25.5" customHeight="1" x14ac:dyDescent="0.2">
      <c r="A5" s="70"/>
      <c r="B5" s="73"/>
      <c r="C5" s="72" t="s">
        <v>3</v>
      </c>
      <c r="D5" s="75" t="s">
        <v>86</v>
      </c>
      <c r="E5" s="77"/>
      <c r="F5" s="75" t="s">
        <v>4</v>
      </c>
      <c r="G5" s="76"/>
      <c r="H5" s="76"/>
      <c r="I5" s="22"/>
      <c r="L5" s="22"/>
    </row>
    <row r="6" spans="1:12" s="10" customFormat="1" ht="25.5" customHeight="1" x14ac:dyDescent="0.2">
      <c r="A6" s="70"/>
      <c r="B6" s="73"/>
      <c r="C6" s="73"/>
      <c r="D6" s="78" t="s">
        <v>84</v>
      </c>
      <c r="E6" s="78" t="s">
        <v>85</v>
      </c>
      <c r="F6" s="75" t="s">
        <v>103</v>
      </c>
      <c r="G6" s="80"/>
      <c r="H6" s="81" t="s">
        <v>104</v>
      </c>
      <c r="I6" s="22"/>
      <c r="L6" s="22"/>
    </row>
    <row r="7" spans="1:12" s="10" customFormat="1" ht="33.950000000000003" customHeight="1" x14ac:dyDescent="0.2">
      <c r="A7" s="71"/>
      <c r="B7" s="74"/>
      <c r="C7" s="74"/>
      <c r="D7" s="79"/>
      <c r="E7" s="79"/>
      <c r="F7" s="25" t="s">
        <v>5</v>
      </c>
      <c r="G7" s="26" t="s">
        <v>6</v>
      </c>
      <c r="H7" s="82"/>
      <c r="I7" s="22"/>
      <c r="L7" s="22"/>
    </row>
    <row r="8" spans="1:12" ht="12.75" customHeight="1" x14ac:dyDescent="0.2">
      <c r="B8" s="19"/>
      <c r="C8" s="19"/>
      <c r="D8" s="19"/>
      <c r="E8" s="19"/>
      <c r="F8" s="19"/>
      <c r="G8" s="19"/>
      <c r="H8" s="19"/>
    </row>
    <row r="9" spans="1:12" ht="22.5" customHeight="1" x14ac:dyDescent="0.25">
      <c r="A9" s="43"/>
      <c r="B9" s="28" t="s">
        <v>105</v>
      </c>
      <c r="C9" s="29">
        <f>SUM(C10+C22+C43+C51+C54+C58+C61+C65+C73+C86+C90+C91+C92+C95+C99+C100+C101+C102)</f>
        <v>18882</v>
      </c>
      <c r="D9" s="29">
        <f>SUM(D10+D22+D43+D51+D54+D58+D61+D65+D73+D86+D90+D91+D92+D99+D100+D101+D102)</f>
        <v>10859</v>
      </c>
      <c r="E9" s="29">
        <f>SUM(E10+E22+E43+E51+E54+E58+E61+E65+E73+E86+E90+E91+E92+E95+E99+E100+E101+E102)</f>
        <v>8023</v>
      </c>
      <c r="F9" s="29">
        <f>SUM(F10+F22+F43+F51+F54+F58+F61+F65+F73+F86+F90+F91+F92+F95+F99+F100+F101+F102)</f>
        <v>17890</v>
      </c>
      <c r="G9" s="30">
        <f>+F9/C9*100</f>
        <v>94.746319245842599</v>
      </c>
      <c r="H9" s="31">
        <f>SUM(H10,H22,H43,H51,H54,H58,H61,H65,H73,H86,H90,H91,H92,H95,H99,H100,H101,H102)</f>
        <v>992</v>
      </c>
    </row>
    <row r="10" spans="1:12" ht="43.5" customHeight="1" x14ac:dyDescent="0.25">
      <c r="A10" s="55" t="s">
        <v>189</v>
      </c>
      <c r="B10" s="38" t="s">
        <v>87</v>
      </c>
      <c r="C10" s="29">
        <f>SUM(C11:C21)</f>
        <v>1137</v>
      </c>
      <c r="D10" s="29">
        <f>SUM(D11:D21)</f>
        <v>765</v>
      </c>
      <c r="E10" s="29">
        <f>SUM(E11:E21)</f>
        <v>372</v>
      </c>
      <c r="F10" s="29">
        <f>SUM(F11:F21)</f>
        <v>1000</v>
      </c>
      <c r="G10" s="30">
        <f t="shared" ref="G10:G21" si="0">+F10/C10*100</f>
        <v>87.950747581354435</v>
      </c>
      <c r="H10" s="31">
        <f>SUM(H11:H21)</f>
        <v>137</v>
      </c>
    </row>
    <row r="11" spans="1:12" ht="26.25" customHeight="1" x14ac:dyDescent="0.2">
      <c r="A11" s="49" t="s">
        <v>7</v>
      </c>
      <c r="B11" s="36" t="s">
        <v>106</v>
      </c>
      <c r="C11" s="3">
        <v>186</v>
      </c>
      <c r="D11" s="7">
        <v>93</v>
      </c>
      <c r="E11" s="2">
        <v>93</v>
      </c>
      <c r="F11" s="12">
        <v>92</v>
      </c>
      <c r="G11" s="23">
        <f t="shared" si="0"/>
        <v>49.462365591397848</v>
      </c>
      <c r="H11" s="2">
        <v>94</v>
      </c>
    </row>
    <row r="12" spans="1:12" ht="12.75" customHeight="1" x14ac:dyDescent="0.2">
      <c r="A12" s="4" t="s">
        <v>8</v>
      </c>
      <c r="B12" s="37" t="s">
        <v>107</v>
      </c>
      <c r="C12" s="3">
        <v>6</v>
      </c>
      <c r="D12" s="7">
        <v>1</v>
      </c>
      <c r="E12" s="2">
        <v>5</v>
      </c>
      <c r="F12" s="12">
        <v>6</v>
      </c>
      <c r="G12" s="23">
        <f t="shared" si="0"/>
        <v>100</v>
      </c>
      <c r="H12" s="2" t="s">
        <v>102</v>
      </c>
    </row>
    <row r="13" spans="1:12" ht="12.75" customHeight="1" x14ac:dyDescent="0.2">
      <c r="A13" s="4" t="s">
        <v>9</v>
      </c>
      <c r="B13" s="37" t="s">
        <v>108</v>
      </c>
      <c r="C13" s="3">
        <v>154</v>
      </c>
      <c r="D13" s="7">
        <v>107</v>
      </c>
      <c r="E13" s="2">
        <v>47</v>
      </c>
      <c r="F13" s="12">
        <v>123</v>
      </c>
      <c r="G13" s="23">
        <f t="shared" si="0"/>
        <v>79.870129870129873</v>
      </c>
      <c r="H13" s="2">
        <v>31</v>
      </c>
    </row>
    <row r="14" spans="1:12" ht="12.75" customHeight="1" x14ac:dyDescent="0.2">
      <c r="A14" s="4" t="s">
        <v>10</v>
      </c>
      <c r="B14" s="37" t="s">
        <v>109</v>
      </c>
      <c r="C14" s="3">
        <v>22</v>
      </c>
      <c r="D14" s="7">
        <v>16</v>
      </c>
      <c r="E14" s="2">
        <v>6</v>
      </c>
      <c r="F14" s="12">
        <v>22</v>
      </c>
      <c r="G14" s="23">
        <f t="shared" si="0"/>
        <v>100</v>
      </c>
      <c r="H14" s="2" t="s">
        <v>102</v>
      </c>
    </row>
    <row r="15" spans="1:12" ht="12.75" customHeight="1" x14ac:dyDescent="0.2">
      <c r="A15" s="4" t="s">
        <v>11</v>
      </c>
      <c r="B15" s="37" t="s">
        <v>110</v>
      </c>
      <c r="C15" s="3">
        <v>158</v>
      </c>
      <c r="D15" s="7">
        <v>95</v>
      </c>
      <c r="E15" s="2">
        <v>63</v>
      </c>
      <c r="F15" s="12">
        <v>153</v>
      </c>
      <c r="G15" s="23">
        <f t="shared" si="0"/>
        <v>96.835443037974684</v>
      </c>
      <c r="H15" s="2">
        <v>5</v>
      </c>
    </row>
    <row r="16" spans="1:12" ht="26.25" customHeight="1" x14ac:dyDescent="0.2">
      <c r="A16" s="51" t="s">
        <v>83</v>
      </c>
      <c r="B16" s="48" t="s">
        <v>111</v>
      </c>
      <c r="C16" s="3">
        <v>4</v>
      </c>
      <c r="D16" s="7">
        <v>1</v>
      </c>
      <c r="E16" s="2">
        <v>3</v>
      </c>
      <c r="F16" s="12">
        <v>4</v>
      </c>
      <c r="G16" s="23">
        <f t="shared" si="0"/>
        <v>100</v>
      </c>
      <c r="H16" s="2" t="s">
        <v>102</v>
      </c>
    </row>
    <row r="17" spans="1:14" ht="26.25" customHeight="1" x14ac:dyDescent="0.2">
      <c r="A17" s="49" t="s">
        <v>12</v>
      </c>
      <c r="B17" s="36" t="s">
        <v>112</v>
      </c>
      <c r="C17" s="3">
        <v>13</v>
      </c>
      <c r="D17" s="7">
        <v>7</v>
      </c>
      <c r="E17" s="2">
        <v>6</v>
      </c>
      <c r="F17" s="12">
        <v>13</v>
      </c>
      <c r="G17" s="23">
        <f t="shared" si="0"/>
        <v>100</v>
      </c>
      <c r="H17" s="2" t="s">
        <v>102</v>
      </c>
    </row>
    <row r="18" spans="1:14" ht="12.75" customHeight="1" x14ac:dyDescent="0.2">
      <c r="A18" s="4" t="s">
        <v>13</v>
      </c>
      <c r="B18" s="37" t="s">
        <v>113</v>
      </c>
      <c r="C18" s="3">
        <v>7</v>
      </c>
      <c r="D18" s="7">
        <v>5</v>
      </c>
      <c r="E18" s="2">
        <v>2</v>
      </c>
      <c r="F18" s="12">
        <v>7</v>
      </c>
      <c r="G18" s="23">
        <f t="shared" si="0"/>
        <v>100</v>
      </c>
      <c r="H18" s="2" t="s">
        <v>102</v>
      </c>
    </row>
    <row r="19" spans="1:14" ht="26.25" customHeight="1" x14ac:dyDescent="0.2">
      <c r="A19" s="49" t="s">
        <v>14</v>
      </c>
      <c r="B19" s="36" t="s">
        <v>114</v>
      </c>
      <c r="C19" s="3">
        <v>553</v>
      </c>
      <c r="D19" s="7">
        <v>419</v>
      </c>
      <c r="E19" s="2">
        <v>134</v>
      </c>
      <c r="F19" s="12">
        <v>547</v>
      </c>
      <c r="G19" s="23">
        <f t="shared" si="0"/>
        <v>98.915009041591318</v>
      </c>
      <c r="H19" s="2">
        <v>6</v>
      </c>
    </row>
    <row r="20" spans="1:14" ht="12.75" customHeight="1" x14ac:dyDescent="0.2">
      <c r="A20" s="4" t="s">
        <v>100</v>
      </c>
      <c r="B20" s="37" t="s">
        <v>101</v>
      </c>
      <c r="C20" s="3">
        <v>1</v>
      </c>
      <c r="D20" s="7" t="s">
        <v>102</v>
      </c>
      <c r="E20" s="2">
        <v>1</v>
      </c>
      <c r="F20" s="12">
        <v>1</v>
      </c>
      <c r="G20" s="23">
        <f t="shared" si="0"/>
        <v>100</v>
      </c>
      <c r="H20" s="2" t="s">
        <v>102</v>
      </c>
    </row>
    <row r="21" spans="1:14" ht="26.25" customHeight="1" x14ac:dyDescent="0.2">
      <c r="A21" s="49" t="s">
        <v>15</v>
      </c>
      <c r="B21" s="36" t="s">
        <v>181</v>
      </c>
      <c r="C21" s="3">
        <v>33</v>
      </c>
      <c r="D21" s="7">
        <v>21</v>
      </c>
      <c r="E21" s="2">
        <v>12</v>
      </c>
      <c r="F21" s="12">
        <v>32</v>
      </c>
      <c r="G21" s="23">
        <f t="shared" si="0"/>
        <v>96.969696969696969</v>
      </c>
      <c r="H21" s="2">
        <v>1</v>
      </c>
    </row>
    <row r="22" spans="1:14" ht="26.25" customHeight="1" x14ac:dyDescent="0.25">
      <c r="A22" s="27" t="s">
        <v>16</v>
      </c>
      <c r="B22" s="38" t="s">
        <v>88</v>
      </c>
      <c r="C22" s="29">
        <f>SUM(C23:C42)</f>
        <v>2980</v>
      </c>
      <c r="D22" s="29">
        <f>SUM(D23:D42)</f>
        <v>1568</v>
      </c>
      <c r="E22" s="29">
        <f>SUM(E23:E42)</f>
        <v>1412</v>
      </c>
      <c r="F22" s="29">
        <f>SUM(F23:F42)</f>
        <v>2887</v>
      </c>
      <c r="G22" s="30">
        <f>F22/C22*100</f>
        <v>96.879194630872476</v>
      </c>
      <c r="H22" s="31">
        <f>SUM(H23:H42)</f>
        <v>93</v>
      </c>
    </row>
    <row r="23" spans="1:14" ht="27" customHeight="1" x14ac:dyDescent="0.2">
      <c r="A23" s="49" t="s">
        <v>17</v>
      </c>
      <c r="B23" s="36" t="s">
        <v>115</v>
      </c>
      <c r="C23" s="3">
        <v>61</v>
      </c>
      <c r="D23" s="7">
        <v>47</v>
      </c>
      <c r="E23" s="2">
        <v>14</v>
      </c>
      <c r="F23" s="2">
        <v>58</v>
      </c>
      <c r="G23" s="23">
        <f t="shared" ref="G23:G43" si="1">+F23/C23*100</f>
        <v>95.081967213114751</v>
      </c>
      <c r="H23" s="2">
        <v>3</v>
      </c>
    </row>
    <row r="24" spans="1:14" ht="12.75" customHeight="1" x14ac:dyDescent="0.2">
      <c r="A24" s="4" t="s">
        <v>18</v>
      </c>
      <c r="B24" s="37" t="s">
        <v>116</v>
      </c>
      <c r="C24" s="3">
        <v>37</v>
      </c>
      <c r="D24" s="7">
        <v>28</v>
      </c>
      <c r="E24" s="2">
        <v>9</v>
      </c>
      <c r="F24" s="2">
        <v>37</v>
      </c>
      <c r="G24" s="23">
        <f t="shared" si="1"/>
        <v>100</v>
      </c>
      <c r="H24" s="2" t="s">
        <v>102</v>
      </c>
      <c r="K24" s="4"/>
      <c r="L24" s="21"/>
      <c r="M24" s="4"/>
      <c r="N24" s="4"/>
    </row>
    <row r="25" spans="1:14" ht="12.75" customHeight="1" x14ac:dyDescent="0.2">
      <c r="A25" s="4" t="s">
        <v>19</v>
      </c>
      <c r="B25" s="37" t="s">
        <v>117</v>
      </c>
      <c r="C25" s="3">
        <v>345</v>
      </c>
      <c r="D25" s="7">
        <v>223</v>
      </c>
      <c r="E25" s="2">
        <v>122</v>
      </c>
      <c r="F25" s="2">
        <v>324</v>
      </c>
      <c r="G25" s="23">
        <f t="shared" si="1"/>
        <v>93.913043478260875</v>
      </c>
      <c r="H25" s="2">
        <v>21</v>
      </c>
      <c r="K25" s="4"/>
      <c r="L25" s="21"/>
      <c r="M25" s="4"/>
      <c r="N25" s="4"/>
    </row>
    <row r="26" spans="1:14" ht="12.75" customHeight="1" x14ac:dyDescent="0.2">
      <c r="A26" s="4" t="s">
        <v>20</v>
      </c>
      <c r="B26" s="37" t="s">
        <v>118</v>
      </c>
      <c r="C26" s="3">
        <v>276</v>
      </c>
      <c r="D26" s="7">
        <v>146</v>
      </c>
      <c r="E26" s="2">
        <v>130</v>
      </c>
      <c r="F26" s="2">
        <v>269</v>
      </c>
      <c r="G26" s="23">
        <f t="shared" si="1"/>
        <v>97.463768115942031</v>
      </c>
      <c r="H26" s="2">
        <v>7</v>
      </c>
      <c r="K26" s="4"/>
      <c r="L26" s="21"/>
      <c r="M26" s="4"/>
      <c r="N26" s="4"/>
    </row>
    <row r="27" spans="1:14" ht="25.5" x14ac:dyDescent="0.2">
      <c r="A27" s="49" t="s">
        <v>21</v>
      </c>
      <c r="B27" s="36" t="s">
        <v>179</v>
      </c>
      <c r="C27" s="3">
        <v>133</v>
      </c>
      <c r="D27" s="7">
        <v>70</v>
      </c>
      <c r="E27" s="2">
        <v>63</v>
      </c>
      <c r="F27" s="2">
        <v>126</v>
      </c>
      <c r="G27" s="23">
        <f t="shared" si="1"/>
        <v>94.73684210526315</v>
      </c>
      <c r="H27" s="2">
        <v>7</v>
      </c>
      <c r="K27" s="4"/>
      <c r="L27" s="21"/>
      <c r="M27" s="4"/>
      <c r="N27" s="4"/>
    </row>
    <row r="28" spans="1:14" ht="12.75" customHeight="1" x14ac:dyDescent="0.2">
      <c r="A28" s="4" t="s">
        <v>22</v>
      </c>
      <c r="B28" s="37" t="s">
        <v>119</v>
      </c>
      <c r="C28" s="3">
        <v>123</v>
      </c>
      <c r="D28" s="7">
        <v>63</v>
      </c>
      <c r="E28" s="2">
        <v>60</v>
      </c>
      <c r="F28" s="2">
        <v>121</v>
      </c>
      <c r="G28" s="23">
        <f t="shared" si="1"/>
        <v>98.373983739837399</v>
      </c>
      <c r="H28" s="2">
        <v>2</v>
      </c>
      <c r="K28" s="4"/>
      <c r="L28" s="21"/>
      <c r="M28" s="4"/>
      <c r="N28" s="4"/>
    </row>
    <row r="29" spans="1:14" ht="12.75" customHeight="1" x14ac:dyDescent="0.2">
      <c r="A29" s="4" t="s">
        <v>23</v>
      </c>
      <c r="B29" s="37" t="s">
        <v>120</v>
      </c>
      <c r="C29" s="3">
        <v>25</v>
      </c>
      <c r="D29" s="7">
        <v>23</v>
      </c>
      <c r="E29" s="2">
        <v>2</v>
      </c>
      <c r="F29" s="2">
        <v>24</v>
      </c>
      <c r="G29" s="23">
        <f t="shared" si="1"/>
        <v>96</v>
      </c>
      <c r="H29" s="2">
        <v>1</v>
      </c>
      <c r="K29" s="4"/>
      <c r="L29" s="21"/>
      <c r="M29" s="4"/>
      <c r="N29" s="4"/>
    </row>
    <row r="30" spans="1:14" ht="26.25" customHeight="1" x14ac:dyDescent="0.2">
      <c r="A30" s="49" t="s">
        <v>24</v>
      </c>
      <c r="B30" s="39" t="s">
        <v>180</v>
      </c>
      <c r="C30" s="3">
        <v>258</v>
      </c>
      <c r="D30" s="7">
        <v>162</v>
      </c>
      <c r="E30" s="3">
        <v>96</v>
      </c>
      <c r="F30" s="2">
        <v>252</v>
      </c>
      <c r="G30" s="23">
        <f t="shared" si="1"/>
        <v>97.674418604651152</v>
      </c>
      <c r="H30" s="2">
        <v>6</v>
      </c>
      <c r="K30" s="4"/>
      <c r="L30" s="21"/>
      <c r="M30" s="4"/>
      <c r="N30" s="4"/>
    </row>
    <row r="31" spans="1:14" ht="12.75" customHeight="1" x14ac:dyDescent="0.2">
      <c r="A31" s="4" t="s">
        <v>25</v>
      </c>
      <c r="B31" s="37" t="s">
        <v>121</v>
      </c>
      <c r="C31" s="3">
        <v>23</v>
      </c>
      <c r="D31" s="7">
        <v>18</v>
      </c>
      <c r="E31" s="3">
        <v>5</v>
      </c>
      <c r="F31" s="2">
        <v>21</v>
      </c>
      <c r="G31" s="23">
        <f t="shared" si="1"/>
        <v>91.304347826086953</v>
      </c>
      <c r="H31" s="2">
        <v>2</v>
      </c>
      <c r="K31" s="4"/>
      <c r="L31" s="21"/>
      <c r="M31" s="4"/>
      <c r="N31" s="4"/>
    </row>
    <row r="32" spans="1:14" ht="12.75" customHeight="1" x14ac:dyDescent="0.2">
      <c r="A32" s="4" t="s">
        <v>26</v>
      </c>
      <c r="B32" s="37" t="s">
        <v>122</v>
      </c>
      <c r="C32" s="3">
        <v>233</v>
      </c>
      <c r="D32" s="7">
        <v>5</v>
      </c>
      <c r="E32" s="3">
        <v>228</v>
      </c>
      <c r="F32" s="2">
        <v>230</v>
      </c>
      <c r="G32" s="23">
        <f t="shared" si="1"/>
        <v>98.712446351931334</v>
      </c>
      <c r="H32" s="2">
        <v>3</v>
      </c>
      <c r="K32" s="4"/>
      <c r="L32" s="21"/>
      <c r="M32" s="4"/>
      <c r="N32" s="4"/>
    </row>
    <row r="33" spans="1:14" ht="12.75" customHeight="1" x14ac:dyDescent="0.2">
      <c r="A33" s="4" t="s">
        <v>27</v>
      </c>
      <c r="B33" s="37" t="s">
        <v>123</v>
      </c>
      <c r="C33" s="3">
        <v>137</v>
      </c>
      <c r="D33" s="59" t="s">
        <v>185</v>
      </c>
      <c r="E33" s="3">
        <v>137</v>
      </c>
      <c r="F33" s="2">
        <v>133</v>
      </c>
      <c r="G33" s="23">
        <f t="shared" si="1"/>
        <v>97.080291970802918</v>
      </c>
      <c r="H33" s="2">
        <v>4</v>
      </c>
      <c r="K33" s="4"/>
      <c r="L33" s="21"/>
      <c r="M33" s="4"/>
      <c r="N33" s="4"/>
    </row>
    <row r="34" spans="1:14" ht="26.25" customHeight="1" x14ac:dyDescent="0.2">
      <c r="A34" s="49" t="s">
        <v>28</v>
      </c>
      <c r="B34" s="36" t="s">
        <v>124</v>
      </c>
      <c r="C34" s="3">
        <v>59</v>
      </c>
      <c r="D34" s="59" t="s">
        <v>185</v>
      </c>
      <c r="E34" s="3">
        <v>59</v>
      </c>
      <c r="F34" s="2">
        <v>56</v>
      </c>
      <c r="G34" s="23">
        <f t="shared" si="1"/>
        <v>94.915254237288138</v>
      </c>
      <c r="H34" s="2">
        <v>3</v>
      </c>
      <c r="K34" s="4"/>
      <c r="L34" s="21"/>
      <c r="M34" s="4"/>
      <c r="N34" s="4"/>
    </row>
    <row r="35" spans="1:14" ht="12.75" customHeight="1" x14ac:dyDescent="0.2">
      <c r="A35" s="4" t="s">
        <v>29</v>
      </c>
      <c r="B35" s="37" t="s">
        <v>125</v>
      </c>
      <c r="C35" s="3">
        <v>57</v>
      </c>
      <c r="D35" s="59" t="s">
        <v>185</v>
      </c>
      <c r="E35" s="3">
        <v>57</v>
      </c>
      <c r="F35" s="2">
        <v>57</v>
      </c>
      <c r="G35" s="23">
        <f t="shared" si="1"/>
        <v>100</v>
      </c>
      <c r="H35" s="2" t="s">
        <v>102</v>
      </c>
      <c r="K35" s="4"/>
      <c r="L35" s="21"/>
      <c r="M35" s="4"/>
      <c r="N35" s="4"/>
    </row>
    <row r="36" spans="1:14" ht="12.75" customHeight="1" x14ac:dyDescent="0.2">
      <c r="A36" s="4" t="s">
        <v>30</v>
      </c>
      <c r="B36" s="37" t="s">
        <v>126</v>
      </c>
      <c r="C36" s="3">
        <v>297</v>
      </c>
      <c r="D36" s="7">
        <v>297</v>
      </c>
      <c r="E36" s="60" t="s">
        <v>185</v>
      </c>
      <c r="F36" s="2">
        <v>285</v>
      </c>
      <c r="G36" s="23">
        <f t="shared" si="1"/>
        <v>95.959595959595958</v>
      </c>
      <c r="H36" s="2">
        <v>12</v>
      </c>
      <c r="K36" s="4"/>
      <c r="L36" s="21"/>
      <c r="M36" s="4"/>
      <c r="N36" s="4"/>
    </row>
    <row r="37" spans="1:14" ht="12.75" customHeight="1" x14ac:dyDescent="0.2">
      <c r="A37" s="4" t="s">
        <v>31</v>
      </c>
      <c r="B37" s="37" t="s">
        <v>127</v>
      </c>
      <c r="C37" s="3">
        <v>33</v>
      </c>
      <c r="D37" s="7">
        <v>24</v>
      </c>
      <c r="E37" s="3">
        <v>9</v>
      </c>
      <c r="F37" s="2">
        <v>32</v>
      </c>
      <c r="G37" s="23">
        <f t="shared" si="1"/>
        <v>96.969696969696969</v>
      </c>
      <c r="H37" s="2">
        <v>1</v>
      </c>
      <c r="K37" s="4"/>
      <c r="L37" s="21"/>
      <c r="M37" s="4"/>
      <c r="N37" s="4"/>
    </row>
    <row r="38" spans="1:14" ht="26.25" customHeight="1" x14ac:dyDescent="0.2">
      <c r="A38" s="49" t="s">
        <v>32</v>
      </c>
      <c r="B38" s="36" t="s">
        <v>183</v>
      </c>
      <c r="C38" s="3">
        <v>57</v>
      </c>
      <c r="D38" s="7">
        <v>30</v>
      </c>
      <c r="E38" s="3">
        <v>27</v>
      </c>
      <c r="F38" s="2">
        <v>56</v>
      </c>
      <c r="G38" s="23">
        <f t="shared" si="1"/>
        <v>98.245614035087712</v>
      </c>
      <c r="H38" s="2">
        <v>1</v>
      </c>
      <c r="K38" s="4"/>
      <c r="L38" s="21"/>
      <c r="M38" s="4"/>
      <c r="N38" s="4"/>
    </row>
    <row r="39" spans="1:14" ht="12.75" customHeight="1" x14ac:dyDescent="0.2">
      <c r="A39" s="4" t="s">
        <v>33</v>
      </c>
      <c r="B39" s="37" t="s">
        <v>128</v>
      </c>
      <c r="C39" s="3">
        <v>111</v>
      </c>
      <c r="D39" s="7">
        <v>46</v>
      </c>
      <c r="E39" s="3">
        <v>65</v>
      </c>
      <c r="F39" s="2">
        <v>110</v>
      </c>
      <c r="G39" s="23">
        <f t="shared" si="1"/>
        <v>99.099099099099092</v>
      </c>
      <c r="H39" s="2">
        <v>1</v>
      </c>
      <c r="K39" s="4"/>
      <c r="L39" s="21"/>
      <c r="M39" s="4"/>
    </row>
    <row r="40" spans="1:14" ht="26.25" customHeight="1" x14ac:dyDescent="0.2">
      <c r="A40" s="50" t="s">
        <v>178</v>
      </c>
      <c r="B40" s="36" t="s">
        <v>184</v>
      </c>
      <c r="C40" s="3">
        <v>59</v>
      </c>
      <c r="D40" s="7">
        <v>30</v>
      </c>
      <c r="E40" s="3">
        <v>29</v>
      </c>
      <c r="F40" s="2">
        <v>59</v>
      </c>
      <c r="G40" s="23">
        <f t="shared" si="1"/>
        <v>100</v>
      </c>
      <c r="H40" s="2" t="s">
        <v>102</v>
      </c>
      <c r="K40" s="4"/>
      <c r="L40" s="21"/>
      <c r="M40" s="4"/>
    </row>
    <row r="41" spans="1:14" ht="12.75" customHeight="1" x14ac:dyDescent="0.2">
      <c r="A41" s="4" t="s">
        <v>34</v>
      </c>
      <c r="B41" s="37" t="s">
        <v>129</v>
      </c>
      <c r="C41" s="3">
        <v>173</v>
      </c>
      <c r="D41" s="7">
        <v>92</v>
      </c>
      <c r="E41" s="3">
        <v>81</v>
      </c>
      <c r="F41" s="2">
        <v>171</v>
      </c>
      <c r="G41" s="23">
        <f t="shared" si="1"/>
        <v>98.843930635838149</v>
      </c>
      <c r="H41" s="2">
        <v>2</v>
      </c>
      <c r="K41" s="4"/>
      <c r="L41" s="21"/>
      <c r="M41" s="4"/>
    </row>
    <row r="42" spans="1:14" ht="15" customHeight="1" x14ac:dyDescent="0.2">
      <c r="A42" s="4" t="s">
        <v>35</v>
      </c>
      <c r="B42" s="37" t="s">
        <v>130</v>
      </c>
      <c r="C42" s="3">
        <v>483</v>
      </c>
      <c r="D42" s="7">
        <v>264</v>
      </c>
      <c r="E42" s="12">
        <v>219</v>
      </c>
      <c r="F42" s="2">
        <v>466</v>
      </c>
      <c r="G42" s="23">
        <f t="shared" si="1"/>
        <v>96.480331262939956</v>
      </c>
      <c r="H42" s="2">
        <v>17</v>
      </c>
      <c r="K42" s="4"/>
      <c r="L42" s="21"/>
      <c r="M42" s="4"/>
    </row>
    <row r="43" spans="1:14" ht="33" customHeight="1" x14ac:dyDescent="0.2">
      <c r="A43" s="58" t="s">
        <v>36</v>
      </c>
      <c r="B43" s="36" t="s">
        <v>131</v>
      </c>
      <c r="C43" s="3">
        <v>241</v>
      </c>
      <c r="D43" s="7">
        <v>132</v>
      </c>
      <c r="E43" s="2">
        <v>109</v>
      </c>
      <c r="F43" s="2">
        <v>230</v>
      </c>
      <c r="G43" s="23">
        <f t="shared" si="1"/>
        <v>95.435684647302907</v>
      </c>
      <c r="H43" s="2">
        <v>11</v>
      </c>
      <c r="K43" s="4"/>
      <c r="L43" s="21"/>
    </row>
    <row r="44" spans="1:14" ht="16.5" customHeight="1" x14ac:dyDescent="0.25">
      <c r="A44" s="68" t="s">
        <v>190</v>
      </c>
      <c r="B44" s="68"/>
      <c r="C44" s="68"/>
      <c r="D44" s="68"/>
      <c r="E44" s="68"/>
      <c r="F44" s="68"/>
      <c r="G44" s="68"/>
      <c r="H44" s="68"/>
      <c r="K44" s="4"/>
      <c r="L44" s="21"/>
    </row>
    <row r="45" spans="1:14" ht="16.5" customHeight="1" x14ac:dyDescent="0.25">
      <c r="A45" s="68" t="s">
        <v>99</v>
      </c>
      <c r="B45" s="68"/>
      <c r="C45" s="68"/>
      <c r="D45" s="68"/>
      <c r="E45" s="68"/>
      <c r="F45" s="68"/>
      <c r="G45" s="68"/>
      <c r="H45" s="68"/>
      <c r="K45" s="4"/>
      <c r="L45" s="21"/>
    </row>
    <row r="46" spans="1:14" ht="12.75" customHeight="1" x14ac:dyDescent="0.2">
      <c r="K46" s="4"/>
      <c r="L46" s="21"/>
    </row>
    <row r="47" spans="1:14" ht="25.5" customHeight="1" x14ac:dyDescent="0.2">
      <c r="A47" s="69" t="s">
        <v>0</v>
      </c>
      <c r="B47" s="72" t="s">
        <v>1</v>
      </c>
      <c r="C47" s="75" t="s">
        <v>2</v>
      </c>
      <c r="D47" s="76"/>
      <c r="E47" s="76"/>
      <c r="F47" s="76"/>
      <c r="G47" s="76"/>
      <c r="H47" s="76"/>
      <c r="K47" s="4"/>
      <c r="L47" s="21"/>
    </row>
    <row r="48" spans="1:14" ht="25.5" customHeight="1" x14ac:dyDescent="0.2">
      <c r="A48" s="70"/>
      <c r="B48" s="73"/>
      <c r="C48" s="72" t="s">
        <v>3</v>
      </c>
      <c r="D48" s="75" t="s">
        <v>86</v>
      </c>
      <c r="E48" s="77"/>
      <c r="F48" s="75" t="s">
        <v>4</v>
      </c>
      <c r="G48" s="76"/>
      <c r="H48" s="76"/>
    </row>
    <row r="49" spans="1:13" ht="25.5" customHeight="1" x14ac:dyDescent="0.2">
      <c r="A49" s="70"/>
      <c r="B49" s="73"/>
      <c r="C49" s="73"/>
      <c r="D49" s="78" t="s">
        <v>84</v>
      </c>
      <c r="E49" s="78" t="s">
        <v>85</v>
      </c>
      <c r="F49" s="75" t="s">
        <v>103</v>
      </c>
      <c r="G49" s="80"/>
      <c r="H49" s="81" t="s">
        <v>104</v>
      </c>
    </row>
    <row r="50" spans="1:13" ht="33.950000000000003" customHeight="1" x14ac:dyDescent="0.2">
      <c r="A50" s="71"/>
      <c r="B50" s="74"/>
      <c r="C50" s="74"/>
      <c r="D50" s="79"/>
      <c r="E50" s="79"/>
      <c r="F50" s="25" t="s">
        <v>5</v>
      </c>
      <c r="G50" s="26" t="s">
        <v>6</v>
      </c>
      <c r="H50" s="82"/>
    </row>
    <row r="51" spans="1:13" ht="75.95" customHeight="1" x14ac:dyDescent="0.25">
      <c r="A51" s="52" t="s">
        <v>37</v>
      </c>
      <c r="B51" s="53" t="s">
        <v>188</v>
      </c>
      <c r="C51" s="31">
        <f>SUM(C52,C53)</f>
        <v>160</v>
      </c>
      <c r="D51" s="29">
        <f>SUM(D52,D53)</f>
        <v>91</v>
      </c>
      <c r="E51" s="31">
        <f>SUM(E52,E53)</f>
        <v>69</v>
      </c>
      <c r="F51" s="31">
        <f>SUM(F52,F53)</f>
        <v>155</v>
      </c>
      <c r="G51" s="30">
        <f t="shared" ref="G51:G66" si="2">+F51/C51*100</f>
        <v>96.875</v>
      </c>
      <c r="H51" s="31">
        <v>5</v>
      </c>
    </row>
    <row r="52" spans="1:13" ht="26.25" customHeight="1" x14ac:dyDescent="0.2">
      <c r="A52" s="4" t="s">
        <v>38</v>
      </c>
      <c r="B52" s="37" t="s">
        <v>132</v>
      </c>
      <c r="C52" s="2">
        <v>125</v>
      </c>
      <c r="D52" s="2">
        <v>73</v>
      </c>
      <c r="E52" s="3">
        <v>52</v>
      </c>
      <c r="F52" s="2">
        <v>120</v>
      </c>
      <c r="G52" s="11">
        <f t="shared" si="2"/>
        <v>96</v>
      </c>
      <c r="H52" s="2">
        <v>5</v>
      </c>
      <c r="K52" s="4"/>
      <c r="L52" s="21"/>
    </row>
    <row r="53" spans="1:13" ht="38.25" customHeight="1" x14ac:dyDescent="0.2">
      <c r="A53" s="49" t="s">
        <v>39</v>
      </c>
      <c r="B53" s="36" t="s">
        <v>133</v>
      </c>
      <c r="C53" s="2">
        <v>35</v>
      </c>
      <c r="D53" s="2">
        <v>18</v>
      </c>
      <c r="E53" s="3">
        <v>17</v>
      </c>
      <c r="F53" s="2">
        <v>35</v>
      </c>
      <c r="G53" s="11">
        <f t="shared" si="2"/>
        <v>100</v>
      </c>
      <c r="H53" s="2" t="s">
        <v>102</v>
      </c>
      <c r="K53" s="4"/>
      <c r="L53" s="21"/>
    </row>
    <row r="54" spans="1:13" ht="44.25" customHeight="1" x14ac:dyDescent="0.25">
      <c r="A54" s="52" t="s">
        <v>40</v>
      </c>
      <c r="B54" s="40" t="s">
        <v>134</v>
      </c>
      <c r="C54" s="31">
        <f>SUM(C55,C56,C57)</f>
        <v>1545</v>
      </c>
      <c r="D54" s="31">
        <f>SUM(D55,D56,D57)</f>
        <v>747</v>
      </c>
      <c r="E54" s="29">
        <f>SUM(E55,E56,E57)</f>
        <v>798</v>
      </c>
      <c r="F54" s="31">
        <f>SUM(F55,F56,F57)</f>
        <v>1513</v>
      </c>
      <c r="G54" s="30">
        <f t="shared" si="2"/>
        <v>97.92880258899676</v>
      </c>
      <c r="H54" s="31">
        <f>SUM(H55,H56,H57)</f>
        <v>32</v>
      </c>
      <c r="K54" s="4"/>
      <c r="L54" s="21"/>
    </row>
    <row r="55" spans="1:13" ht="18.75" customHeight="1" x14ac:dyDescent="0.2">
      <c r="A55" s="4" t="s">
        <v>41</v>
      </c>
      <c r="B55" s="37" t="s">
        <v>135</v>
      </c>
      <c r="C55" s="2">
        <v>1217</v>
      </c>
      <c r="D55" s="2">
        <v>580</v>
      </c>
      <c r="E55" s="3">
        <v>637</v>
      </c>
      <c r="F55" s="2">
        <v>1198</v>
      </c>
      <c r="G55" s="11">
        <f t="shared" si="2"/>
        <v>98.438783894823331</v>
      </c>
      <c r="H55" s="2">
        <v>19</v>
      </c>
      <c r="K55" s="4"/>
      <c r="L55" s="21"/>
    </row>
    <row r="56" spans="1:13" ht="12.75" customHeight="1" x14ac:dyDescent="0.2">
      <c r="A56" s="4" t="s">
        <v>42</v>
      </c>
      <c r="B56" s="37" t="s">
        <v>136</v>
      </c>
      <c r="C56" s="2">
        <v>124</v>
      </c>
      <c r="D56" s="2">
        <v>62</v>
      </c>
      <c r="E56" s="3">
        <v>62</v>
      </c>
      <c r="F56" s="2">
        <v>120</v>
      </c>
      <c r="G56" s="11">
        <f t="shared" si="2"/>
        <v>96.774193548387103</v>
      </c>
      <c r="H56" s="2">
        <v>4</v>
      </c>
      <c r="K56" s="4"/>
      <c r="L56" s="21"/>
    </row>
    <row r="57" spans="1:13" ht="26.25" customHeight="1" x14ac:dyDescent="0.2">
      <c r="A57" s="49" t="s">
        <v>43</v>
      </c>
      <c r="B57" s="36" t="s">
        <v>137</v>
      </c>
      <c r="C57" s="2">
        <v>204</v>
      </c>
      <c r="D57" s="2">
        <v>105</v>
      </c>
      <c r="E57" s="3">
        <v>99</v>
      </c>
      <c r="F57" s="6">
        <v>195</v>
      </c>
      <c r="G57" s="11">
        <f t="shared" si="2"/>
        <v>95.588235294117652</v>
      </c>
      <c r="H57" s="2">
        <v>9</v>
      </c>
      <c r="K57" s="4"/>
      <c r="L57" s="21"/>
    </row>
    <row r="58" spans="1:13" ht="22.5" customHeight="1" x14ac:dyDescent="0.25">
      <c r="A58" s="27" t="s">
        <v>44</v>
      </c>
      <c r="B58" s="56" t="s">
        <v>89</v>
      </c>
      <c r="C58" s="31">
        <f>SUM(C59,C60)</f>
        <v>154</v>
      </c>
      <c r="D58" s="31">
        <f>SUM(D59,D60)</f>
        <v>85</v>
      </c>
      <c r="E58" s="29">
        <f>SUM(E59,E60)</f>
        <v>69</v>
      </c>
      <c r="F58" s="31">
        <f>SUM(F59,F60)</f>
        <v>148</v>
      </c>
      <c r="G58" s="30">
        <f t="shared" si="2"/>
        <v>96.103896103896105</v>
      </c>
      <c r="H58" s="31">
        <f>SUM(H59,H60)</f>
        <v>6</v>
      </c>
      <c r="I58" s="33"/>
      <c r="K58" s="4"/>
      <c r="L58" s="21"/>
    </row>
    <row r="59" spans="1:13" ht="32.25" customHeight="1" x14ac:dyDescent="0.2">
      <c r="A59" s="54" t="s">
        <v>45</v>
      </c>
      <c r="B59" s="36" t="s">
        <v>138</v>
      </c>
      <c r="C59" s="2">
        <v>45</v>
      </c>
      <c r="D59" s="2">
        <v>41</v>
      </c>
      <c r="E59" s="3">
        <v>4</v>
      </c>
      <c r="F59" s="2">
        <v>43</v>
      </c>
      <c r="G59" s="11">
        <f t="shared" si="2"/>
        <v>95.555555555555557</v>
      </c>
      <c r="H59" s="2">
        <v>2</v>
      </c>
      <c r="K59" s="4"/>
      <c r="L59" s="21"/>
    </row>
    <row r="60" spans="1:13" ht="12.75" customHeight="1" x14ac:dyDescent="0.2">
      <c r="A60" s="4" t="s">
        <v>46</v>
      </c>
      <c r="B60" s="37" t="s">
        <v>139</v>
      </c>
      <c r="C60" s="2">
        <v>109</v>
      </c>
      <c r="D60" s="2">
        <v>44</v>
      </c>
      <c r="E60" s="3">
        <v>65</v>
      </c>
      <c r="F60" s="2">
        <v>105</v>
      </c>
      <c r="G60" s="11">
        <f t="shared" si="2"/>
        <v>96.330275229357795</v>
      </c>
      <c r="H60" s="2">
        <v>4</v>
      </c>
      <c r="K60" s="4"/>
      <c r="L60" s="21"/>
    </row>
    <row r="61" spans="1:13" s="5" customFormat="1" ht="22.5" customHeight="1" x14ac:dyDescent="0.25">
      <c r="A61" s="34" t="s">
        <v>47</v>
      </c>
      <c r="B61" s="32" t="s">
        <v>90</v>
      </c>
      <c r="C61" s="31">
        <f>SUM(C62,C63,C64)</f>
        <v>596</v>
      </c>
      <c r="D61" s="31">
        <f>SUM(D62,D63,D64)</f>
        <v>319</v>
      </c>
      <c r="E61" s="29">
        <f>SUM(E62,E63,E64)</f>
        <v>277</v>
      </c>
      <c r="F61" s="31">
        <f>SUM(F62,F63,F64)</f>
        <v>551</v>
      </c>
      <c r="G61" s="30">
        <f t="shared" si="2"/>
        <v>92.449664429530202</v>
      </c>
      <c r="H61" s="31">
        <f>SUM(H62,H63,H64)</f>
        <v>45</v>
      </c>
      <c r="J61" s="1"/>
      <c r="K61" s="4"/>
      <c r="L61" s="21"/>
      <c r="M61" s="1"/>
    </row>
    <row r="62" spans="1:13" ht="18.75" customHeight="1" x14ac:dyDescent="0.2">
      <c r="A62" s="4" t="s">
        <v>48</v>
      </c>
      <c r="B62" s="37" t="s">
        <v>140</v>
      </c>
      <c r="C62" s="2">
        <v>26</v>
      </c>
      <c r="D62" s="2">
        <v>14</v>
      </c>
      <c r="E62" s="3">
        <v>12</v>
      </c>
      <c r="F62" s="2">
        <v>26</v>
      </c>
      <c r="G62" s="11">
        <f t="shared" si="2"/>
        <v>100</v>
      </c>
      <c r="H62" s="2" t="s">
        <v>102</v>
      </c>
      <c r="K62" s="4"/>
      <c r="L62" s="21"/>
    </row>
    <row r="63" spans="1:13" ht="12.75" customHeight="1" x14ac:dyDescent="0.2">
      <c r="A63" s="4" t="s">
        <v>49</v>
      </c>
      <c r="B63" s="37" t="s">
        <v>141</v>
      </c>
      <c r="C63" s="2">
        <v>185</v>
      </c>
      <c r="D63" s="2">
        <v>67</v>
      </c>
      <c r="E63" s="3">
        <v>118</v>
      </c>
      <c r="F63" s="2">
        <v>178</v>
      </c>
      <c r="G63" s="11">
        <f t="shared" si="2"/>
        <v>96.216216216216225</v>
      </c>
      <c r="H63" s="2">
        <v>7</v>
      </c>
      <c r="K63" s="4"/>
      <c r="L63" s="21"/>
    </row>
    <row r="64" spans="1:13" ht="12.75" customHeight="1" x14ac:dyDescent="0.2">
      <c r="A64" s="4" t="s">
        <v>50</v>
      </c>
      <c r="B64" s="37" t="s">
        <v>142</v>
      </c>
      <c r="C64" s="2">
        <v>385</v>
      </c>
      <c r="D64" s="2">
        <v>238</v>
      </c>
      <c r="E64" s="3">
        <v>147</v>
      </c>
      <c r="F64" s="2">
        <v>347</v>
      </c>
      <c r="G64" s="11">
        <f t="shared" si="2"/>
        <v>90.129870129870127</v>
      </c>
      <c r="H64" s="2">
        <v>38</v>
      </c>
      <c r="K64" s="4"/>
      <c r="L64" s="21"/>
    </row>
    <row r="65" spans="1:13" ht="22.5" customHeight="1" x14ac:dyDescent="0.25">
      <c r="A65" s="27" t="s">
        <v>51</v>
      </c>
      <c r="B65" s="32" t="s">
        <v>91</v>
      </c>
      <c r="C65" s="31">
        <f>SUM(C66,C67,C68,C69,C70,C71,C72)</f>
        <v>5508</v>
      </c>
      <c r="D65" s="31">
        <f>SUM(D66,D67,D68,D69,D70,D71,D72)</f>
        <v>3027</v>
      </c>
      <c r="E65" s="29">
        <f>SUM(E66,E67,E68,E69,E70,E71,E72)</f>
        <v>2481</v>
      </c>
      <c r="F65" s="31">
        <f>SUM(F66,F67,F68,F69,F70,F71,F72)</f>
        <v>5388</v>
      </c>
      <c r="G65" s="30">
        <f t="shared" si="2"/>
        <v>97.821350762527231</v>
      </c>
      <c r="H65" s="31">
        <f>SUM(H66,H67,H68,H69,H70,H71,H72)</f>
        <v>120</v>
      </c>
      <c r="K65" s="4"/>
      <c r="L65" s="21"/>
      <c r="M65" s="5"/>
    </row>
    <row r="66" spans="1:13" ht="36" customHeight="1" x14ac:dyDescent="0.2">
      <c r="A66" s="54" t="s">
        <v>52</v>
      </c>
      <c r="B66" s="36" t="s">
        <v>143</v>
      </c>
      <c r="C66" s="2">
        <v>21</v>
      </c>
      <c r="D66" s="2">
        <v>5</v>
      </c>
      <c r="E66" s="3">
        <v>16</v>
      </c>
      <c r="F66" s="2">
        <v>21</v>
      </c>
      <c r="G66" s="11">
        <f t="shared" si="2"/>
        <v>100</v>
      </c>
      <c r="H66" s="2" t="s">
        <v>102</v>
      </c>
      <c r="K66" s="4"/>
      <c r="L66" s="21"/>
      <c r="M66" s="5"/>
    </row>
    <row r="67" spans="1:13" ht="12.75" customHeight="1" x14ac:dyDescent="0.2">
      <c r="A67" s="4" t="s">
        <v>53</v>
      </c>
      <c r="B67" s="37" t="s">
        <v>144</v>
      </c>
      <c r="C67" s="2">
        <v>955</v>
      </c>
      <c r="D67" s="2">
        <v>512</v>
      </c>
      <c r="E67" s="3">
        <v>443</v>
      </c>
      <c r="F67" s="2">
        <v>917</v>
      </c>
      <c r="G67" s="11">
        <f t="shared" ref="G67:G71" si="3">+F67/C67*100</f>
        <v>96.020942408376968</v>
      </c>
      <c r="H67" s="2">
        <v>38</v>
      </c>
      <c r="K67" s="4"/>
      <c r="L67" s="21"/>
    </row>
    <row r="68" spans="1:13" ht="12.75" customHeight="1" x14ac:dyDescent="0.2">
      <c r="A68" s="4" t="s">
        <v>54</v>
      </c>
      <c r="B68" s="37" t="s">
        <v>145</v>
      </c>
      <c r="C68" s="2">
        <v>1449</v>
      </c>
      <c r="D68" s="2">
        <v>849</v>
      </c>
      <c r="E68" s="3">
        <v>600</v>
      </c>
      <c r="F68" s="2">
        <v>1443</v>
      </c>
      <c r="G68" s="11">
        <f t="shared" si="3"/>
        <v>99.585921325051757</v>
      </c>
      <c r="H68" s="2">
        <v>6</v>
      </c>
      <c r="K68" s="4"/>
      <c r="L68" s="21"/>
    </row>
    <row r="69" spans="1:13" ht="12.75" customHeight="1" x14ac:dyDescent="0.2">
      <c r="A69" s="4" t="s">
        <v>55</v>
      </c>
      <c r="B69" s="37" t="s">
        <v>146</v>
      </c>
      <c r="C69" s="2">
        <v>1218</v>
      </c>
      <c r="D69" s="2">
        <v>648</v>
      </c>
      <c r="E69" s="3">
        <v>570</v>
      </c>
      <c r="F69" s="2">
        <v>1161</v>
      </c>
      <c r="G69" s="11">
        <f t="shared" si="3"/>
        <v>95.320197044334975</v>
      </c>
      <c r="H69" s="2">
        <v>57</v>
      </c>
      <c r="K69" s="4"/>
      <c r="L69" s="21"/>
    </row>
    <row r="70" spans="1:13" ht="12.75" customHeight="1" x14ac:dyDescent="0.2">
      <c r="A70" s="4" t="s">
        <v>56</v>
      </c>
      <c r="B70" s="37" t="s">
        <v>147</v>
      </c>
      <c r="C70" s="2">
        <v>1608</v>
      </c>
      <c r="D70" s="2">
        <v>857</v>
      </c>
      <c r="E70" s="3">
        <v>751</v>
      </c>
      <c r="F70" s="2">
        <v>1591</v>
      </c>
      <c r="G70" s="11">
        <f t="shared" si="3"/>
        <v>98.942786069651746</v>
      </c>
      <c r="H70" s="2">
        <v>17</v>
      </c>
      <c r="K70" s="4"/>
      <c r="L70" s="21"/>
    </row>
    <row r="71" spans="1:13" ht="12.75" customHeight="1" x14ac:dyDescent="0.2">
      <c r="A71" s="4" t="s">
        <v>57</v>
      </c>
      <c r="B71" s="37" t="s">
        <v>148</v>
      </c>
      <c r="C71" s="2">
        <v>114</v>
      </c>
      <c r="D71" s="2">
        <v>76</v>
      </c>
      <c r="E71" s="3">
        <v>38</v>
      </c>
      <c r="F71" s="2">
        <v>114</v>
      </c>
      <c r="G71" s="11">
        <f t="shared" si="3"/>
        <v>100</v>
      </c>
      <c r="H71" s="2" t="s">
        <v>102</v>
      </c>
      <c r="K71" s="4"/>
      <c r="L71" s="21"/>
    </row>
    <row r="72" spans="1:13" ht="26.25" customHeight="1" x14ac:dyDescent="0.2">
      <c r="A72" s="49" t="s">
        <v>58</v>
      </c>
      <c r="B72" s="36" t="s">
        <v>149</v>
      </c>
      <c r="C72" s="2">
        <v>143</v>
      </c>
      <c r="D72" s="2">
        <v>80</v>
      </c>
      <c r="E72" s="3">
        <v>63</v>
      </c>
      <c r="F72" s="6">
        <v>141</v>
      </c>
      <c r="G72" s="11">
        <f t="shared" ref="G72:G78" si="4">+F72/C72*100</f>
        <v>98.6013986013986</v>
      </c>
      <c r="H72" s="2">
        <v>2</v>
      </c>
      <c r="K72" s="4"/>
      <c r="L72" s="21"/>
    </row>
    <row r="73" spans="1:13" ht="21.75" customHeight="1" x14ac:dyDescent="0.25">
      <c r="A73" s="27" t="s">
        <v>59</v>
      </c>
      <c r="B73" s="32" t="s">
        <v>92</v>
      </c>
      <c r="C73" s="31">
        <f>SUM(C74,C75,C76,C77,C78)</f>
        <v>1685</v>
      </c>
      <c r="D73" s="31">
        <f>SUM(D74,D75,D76,D77,D78)</f>
        <v>920</v>
      </c>
      <c r="E73" s="29">
        <f>SUM(E74,E75,E76,E77,E78)</f>
        <v>765</v>
      </c>
      <c r="F73" s="31">
        <f>SUM(F74,F75,F76,F77,F78)</f>
        <v>1581</v>
      </c>
      <c r="G73" s="30">
        <f t="shared" si="4"/>
        <v>93.82789317507418</v>
      </c>
      <c r="H73" s="31">
        <f>SUM(H74,H75,H76,H77,H78)</f>
        <v>104</v>
      </c>
      <c r="K73" s="4"/>
      <c r="L73" s="21"/>
    </row>
    <row r="74" spans="1:13" ht="18.75" customHeight="1" x14ac:dyDescent="0.2">
      <c r="A74" s="4" t="s">
        <v>60</v>
      </c>
      <c r="B74" s="37" t="s">
        <v>150</v>
      </c>
      <c r="C74" s="2">
        <v>43</v>
      </c>
      <c r="D74" s="2">
        <v>25</v>
      </c>
      <c r="E74" s="3">
        <v>18</v>
      </c>
      <c r="F74" s="2">
        <v>41</v>
      </c>
      <c r="G74" s="11">
        <f t="shared" si="4"/>
        <v>95.348837209302332</v>
      </c>
      <c r="H74" s="2">
        <v>2</v>
      </c>
      <c r="K74" s="4"/>
      <c r="L74" s="21"/>
    </row>
    <row r="75" spans="1:13" ht="12.75" customHeight="1" x14ac:dyDescent="0.2">
      <c r="A75" s="4" t="s">
        <v>61</v>
      </c>
      <c r="B75" s="37" t="s">
        <v>151</v>
      </c>
      <c r="C75" s="2">
        <v>475</v>
      </c>
      <c r="D75" s="2">
        <v>285</v>
      </c>
      <c r="E75" s="3">
        <v>190</v>
      </c>
      <c r="F75" s="2">
        <v>453</v>
      </c>
      <c r="G75" s="11">
        <f t="shared" si="4"/>
        <v>95.368421052631575</v>
      </c>
      <c r="H75" s="2">
        <v>22</v>
      </c>
      <c r="K75" s="4"/>
      <c r="L75" s="21"/>
    </row>
    <row r="76" spans="1:13" ht="26.25" customHeight="1" x14ac:dyDescent="0.2">
      <c r="A76" s="50" t="s">
        <v>62</v>
      </c>
      <c r="B76" s="36" t="s">
        <v>152</v>
      </c>
      <c r="C76" s="2">
        <v>89</v>
      </c>
      <c r="D76" s="2">
        <v>49</v>
      </c>
      <c r="E76" s="3">
        <v>40</v>
      </c>
      <c r="F76" s="2">
        <v>87</v>
      </c>
      <c r="G76" s="11">
        <f t="shared" si="4"/>
        <v>97.752808988764045</v>
      </c>
      <c r="H76" s="2">
        <v>2</v>
      </c>
      <c r="K76" s="4"/>
      <c r="L76" s="21"/>
    </row>
    <row r="77" spans="1:13" ht="26.25" customHeight="1" x14ac:dyDescent="0.2">
      <c r="A77" s="49" t="s">
        <v>63</v>
      </c>
      <c r="B77" s="36" t="s">
        <v>153</v>
      </c>
      <c r="C77" s="2">
        <v>544</v>
      </c>
      <c r="D77" s="2">
        <v>256</v>
      </c>
      <c r="E77" s="3">
        <v>288</v>
      </c>
      <c r="F77" s="6">
        <v>489</v>
      </c>
      <c r="G77" s="11">
        <f t="shared" si="4"/>
        <v>89.889705882352942</v>
      </c>
      <c r="H77" s="2">
        <v>55</v>
      </c>
      <c r="K77" s="4"/>
      <c r="L77" s="21"/>
    </row>
    <row r="78" spans="1:13" ht="26.25" customHeight="1" x14ac:dyDescent="0.2">
      <c r="A78" s="49" t="s">
        <v>64</v>
      </c>
      <c r="B78" s="36" t="s">
        <v>154</v>
      </c>
      <c r="C78" s="2">
        <v>534</v>
      </c>
      <c r="D78" s="2">
        <v>305</v>
      </c>
      <c r="E78" s="3">
        <v>229</v>
      </c>
      <c r="F78" s="2">
        <v>511</v>
      </c>
      <c r="G78" s="11">
        <f t="shared" si="4"/>
        <v>95.692883895131089</v>
      </c>
      <c r="H78" s="2">
        <v>23</v>
      </c>
      <c r="K78" s="4"/>
      <c r="L78" s="21"/>
    </row>
    <row r="79" spans="1:13" ht="16.5" customHeight="1" x14ac:dyDescent="0.25">
      <c r="A79" s="68" t="s">
        <v>190</v>
      </c>
      <c r="B79" s="68"/>
      <c r="C79" s="68"/>
      <c r="D79" s="68"/>
      <c r="E79" s="68"/>
      <c r="F79" s="68"/>
      <c r="G79" s="68"/>
      <c r="H79" s="68"/>
    </row>
    <row r="80" spans="1:13" ht="16.5" customHeight="1" x14ac:dyDescent="0.25">
      <c r="A80" s="68" t="s">
        <v>99</v>
      </c>
      <c r="B80" s="68"/>
      <c r="C80" s="68"/>
      <c r="D80" s="68"/>
      <c r="E80" s="68"/>
      <c r="F80" s="68"/>
      <c r="G80" s="68"/>
      <c r="H80" s="68"/>
    </row>
    <row r="82" spans="1:13" ht="25.5" customHeight="1" x14ac:dyDescent="0.2">
      <c r="A82" s="69" t="s">
        <v>0</v>
      </c>
      <c r="B82" s="72" t="s">
        <v>1</v>
      </c>
      <c r="C82" s="75" t="s">
        <v>2</v>
      </c>
      <c r="D82" s="76"/>
      <c r="E82" s="76"/>
      <c r="F82" s="76"/>
      <c r="G82" s="76"/>
      <c r="H82" s="76"/>
    </row>
    <row r="83" spans="1:13" ht="25.5" customHeight="1" x14ac:dyDescent="0.2">
      <c r="A83" s="70"/>
      <c r="B83" s="73"/>
      <c r="C83" s="72" t="s">
        <v>3</v>
      </c>
      <c r="D83" s="75" t="s">
        <v>86</v>
      </c>
      <c r="E83" s="77"/>
      <c r="F83" s="75" t="s">
        <v>4</v>
      </c>
      <c r="G83" s="76"/>
      <c r="H83" s="76"/>
    </row>
    <row r="84" spans="1:13" ht="25.5" customHeight="1" x14ac:dyDescent="0.2">
      <c r="A84" s="70"/>
      <c r="B84" s="73"/>
      <c r="C84" s="73"/>
      <c r="D84" s="78" t="s">
        <v>84</v>
      </c>
      <c r="E84" s="78" t="s">
        <v>85</v>
      </c>
      <c r="F84" s="75" t="s">
        <v>103</v>
      </c>
      <c r="G84" s="80"/>
      <c r="H84" s="81" t="s">
        <v>104</v>
      </c>
    </row>
    <row r="85" spans="1:13" ht="33.950000000000003" customHeight="1" x14ac:dyDescent="0.2">
      <c r="A85" s="71"/>
      <c r="B85" s="74"/>
      <c r="C85" s="74"/>
      <c r="D85" s="79"/>
      <c r="E85" s="79"/>
      <c r="F85" s="25" t="s">
        <v>5</v>
      </c>
      <c r="G85" s="26" t="s">
        <v>6</v>
      </c>
      <c r="H85" s="82"/>
    </row>
    <row r="86" spans="1:13" ht="27.75" customHeight="1" x14ac:dyDescent="0.25">
      <c r="A86" s="27" t="s">
        <v>65</v>
      </c>
      <c r="B86" s="32" t="s">
        <v>93</v>
      </c>
      <c r="C86" s="31">
        <f>SUM(C87,C88,C89)</f>
        <v>834</v>
      </c>
      <c r="D86" s="29">
        <f t="shared" ref="D86:F86" si="5">SUM(D87,D88,D89)</f>
        <v>488</v>
      </c>
      <c r="E86" s="35">
        <f t="shared" si="5"/>
        <v>346</v>
      </c>
      <c r="F86" s="31">
        <f t="shared" si="5"/>
        <v>820</v>
      </c>
      <c r="G86" s="30">
        <f t="shared" ref="G86:G104" si="6">+F86/C86*100</f>
        <v>98.321342925659465</v>
      </c>
      <c r="H86" s="31">
        <f>SUM(H87,H88,H89)</f>
        <v>14</v>
      </c>
    </row>
    <row r="87" spans="1:13" ht="18.75" customHeight="1" x14ac:dyDescent="0.2">
      <c r="A87" s="4" t="s">
        <v>66</v>
      </c>
      <c r="B87" s="37" t="s">
        <v>155</v>
      </c>
      <c r="C87" s="2">
        <v>26</v>
      </c>
      <c r="D87" s="3">
        <v>22</v>
      </c>
      <c r="E87" s="2">
        <v>4</v>
      </c>
      <c r="F87" s="2">
        <v>26</v>
      </c>
      <c r="G87" s="11">
        <f t="shared" si="6"/>
        <v>100</v>
      </c>
      <c r="H87" s="2" t="s">
        <v>102</v>
      </c>
      <c r="K87" s="4"/>
      <c r="L87" s="7"/>
      <c r="M87" s="4"/>
    </row>
    <row r="88" spans="1:13" ht="12.75" customHeight="1" x14ac:dyDescent="0.2">
      <c r="A88" s="4" t="s">
        <v>67</v>
      </c>
      <c r="B88" s="37" t="s">
        <v>156</v>
      </c>
      <c r="C88" s="2">
        <v>395</v>
      </c>
      <c r="D88" s="3">
        <v>232</v>
      </c>
      <c r="E88" s="2">
        <v>163</v>
      </c>
      <c r="F88" s="2">
        <v>382</v>
      </c>
      <c r="G88" s="11">
        <f t="shared" si="6"/>
        <v>96.708860759493675</v>
      </c>
      <c r="H88" s="2">
        <v>13</v>
      </c>
      <c r="K88" s="4"/>
      <c r="L88" s="21"/>
      <c r="M88" s="4"/>
    </row>
    <row r="89" spans="1:13" ht="12.75" customHeight="1" x14ac:dyDescent="0.2">
      <c r="A89" s="4" t="s">
        <v>68</v>
      </c>
      <c r="B89" s="37" t="s">
        <v>157</v>
      </c>
      <c r="C89" s="2">
        <v>413</v>
      </c>
      <c r="D89" s="3">
        <v>234</v>
      </c>
      <c r="E89" s="2">
        <v>179</v>
      </c>
      <c r="F89" s="2">
        <v>412</v>
      </c>
      <c r="G89" s="11">
        <f t="shared" si="6"/>
        <v>99.757869249394673</v>
      </c>
      <c r="H89" s="2">
        <v>1</v>
      </c>
      <c r="K89" s="4"/>
      <c r="L89" s="21"/>
      <c r="M89" s="4"/>
    </row>
    <row r="90" spans="1:13" ht="17.25" customHeight="1" x14ac:dyDescent="0.2">
      <c r="A90" s="20" t="s">
        <v>69</v>
      </c>
      <c r="B90" s="37" t="s">
        <v>94</v>
      </c>
      <c r="C90" s="2">
        <v>128</v>
      </c>
      <c r="D90" s="3">
        <v>70</v>
      </c>
      <c r="E90" s="2">
        <v>58</v>
      </c>
      <c r="F90" s="2">
        <v>123</v>
      </c>
      <c r="G90" s="11">
        <f t="shared" si="6"/>
        <v>96.09375</v>
      </c>
      <c r="H90" s="2">
        <v>5</v>
      </c>
      <c r="K90" s="4"/>
      <c r="L90" s="21"/>
      <c r="M90" s="4"/>
    </row>
    <row r="91" spans="1:13" ht="26.25" customHeight="1" x14ac:dyDescent="0.2">
      <c r="A91" s="20" t="s">
        <v>70</v>
      </c>
      <c r="B91" s="36" t="s">
        <v>158</v>
      </c>
      <c r="C91" s="2">
        <v>107</v>
      </c>
      <c r="D91" s="3">
        <v>40</v>
      </c>
      <c r="E91" s="2">
        <v>67</v>
      </c>
      <c r="F91" s="2">
        <v>86</v>
      </c>
      <c r="G91" s="11">
        <f t="shared" si="6"/>
        <v>80.373831775700936</v>
      </c>
      <c r="H91" s="2">
        <v>21</v>
      </c>
      <c r="K91" s="4"/>
      <c r="L91" s="21"/>
      <c r="M91" s="4"/>
    </row>
    <row r="92" spans="1:13" ht="22.5" customHeight="1" x14ac:dyDescent="0.25">
      <c r="A92" s="27" t="s">
        <v>71</v>
      </c>
      <c r="B92" s="32" t="s">
        <v>95</v>
      </c>
      <c r="C92" s="31">
        <f>SUM(C93,C94)</f>
        <v>753</v>
      </c>
      <c r="D92" s="29">
        <f>SUM(D93,D94)</f>
        <v>476</v>
      </c>
      <c r="E92" s="31">
        <f>SUM(E93,E94)</f>
        <v>277</v>
      </c>
      <c r="F92" s="31">
        <f>SUM(F93,F94)</f>
        <v>728</v>
      </c>
      <c r="G92" s="30">
        <f t="shared" si="6"/>
        <v>96.679946879150066</v>
      </c>
      <c r="H92" s="31">
        <f>SUM(H93,H94)</f>
        <v>25</v>
      </c>
      <c r="K92" s="4"/>
      <c r="L92" s="21"/>
      <c r="M92" s="4"/>
    </row>
    <row r="93" spans="1:13" ht="33" customHeight="1" x14ac:dyDescent="0.2">
      <c r="A93" s="57" t="s">
        <v>72</v>
      </c>
      <c r="B93" s="36" t="s">
        <v>159</v>
      </c>
      <c r="C93" s="2">
        <v>75</v>
      </c>
      <c r="D93" s="3">
        <v>45</v>
      </c>
      <c r="E93" s="2">
        <v>30</v>
      </c>
      <c r="F93" s="2">
        <v>73</v>
      </c>
      <c r="G93" s="11">
        <f t="shared" si="6"/>
        <v>97.333333333333343</v>
      </c>
      <c r="H93" s="2">
        <v>2</v>
      </c>
      <c r="K93" s="4"/>
      <c r="L93" s="21"/>
      <c r="M93" s="4"/>
    </row>
    <row r="94" spans="1:13" ht="33" customHeight="1" x14ac:dyDescent="0.2">
      <c r="A94" s="54" t="s">
        <v>73</v>
      </c>
      <c r="B94" s="36" t="s">
        <v>160</v>
      </c>
      <c r="C94" s="2">
        <v>678</v>
      </c>
      <c r="D94" s="3">
        <v>431</v>
      </c>
      <c r="E94" s="2">
        <v>247</v>
      </c>
      <c r="F94" s="2">
        <v>655</v>
      </c>
      <c r="G94" s="11">
        <f t="shared" si="6"/>
        <v>96.607669616519175</v>
      </c>
      <c r="H94" s="2">
        <v>23</v>
      </c>
      <c r="K94" s="4"/>
      <c r="L94" s="21"/>
      <c r="M94" s="4"/>
    </row>
    <row r="95" spans="1:13" ht="22.5" customHeight="1" x14ac:dyDescent="0.25">
      <c r="A95" s="27" t="s">
        <v>74</v>
      </c>
      <c r="B95" s="28" t="s">
        <v>96</v>
      </c>
      <c r="C95" s="31">
        <f>SUM(C96,C97,C98)</f>
        <v>37</v>
      </c>
      <c r="D95" s="29" t="s">
        <v>185</v>
      </c>
      <c r="E95" s="31">
        <f t="shared" ref="E95:F95" si="7">SUM(E96,E97,E98)</f>
        <v>37</v>
      </c>
      <c r="F95" s="31">
        <f t="shared" si="7"/>
        <v>28</v>
      </c>
      <c r="G95" s="30">
        <f t="shared" si="6"/>
        <v>75.675675675675677</v>
      </c>
      <c r="H95" s="31">
        <f>SUM(H96,H97,H98)</f>
        <v>9</v>
      </c>
      <c r="K95" s="4"/>
      <c r="L95" s="21"/>
      <c r="M95" s="4"/>
    </row>
    <row r="96" spans="1:13" ht="17.25" customHeight="1" x14ac:dyDescent="0.2">
      <c r="A96" s="4" t="s">
        <v>75</v>
      </c>
      <c r="B96" s="37" t="s">
        <v>161</v>
      </c>
      <c r="C96" s="2">
        <v>4</v>
      </c>
      <c r="D96" s="3" t="s">
        <v>185</v>
      </c>
      <c r="E96" s="8">
        <v>4</v>
      </c>
      <c r="F96" s="8">
        <v>4</v>
      </c>
      <c r="G96" s="11">
        <f t="shared" si="6"/>
        <v>100</v>
      </c>
      <c r="H96" s="2" t="s">
        <v>102</v>
      </c>
      <c r="K96" s="4"/>
      <c r="L96" s="7"/>
      <c r="M96" s="4"/>
    </row>
    <row r="97" spans="1:13" ht="17.25" customHeight="1" x14ac:dyDescent="0.2">
      <c r="A97" s="4" t="s">
        <v>76</v>
      </c>
      <c r="B97" s="37" t="s">
        <v>162</v>
      </c>
      <c r="C97" s="2">
        <v>27</v>
      </c>
      <c r="D97" s="3" t="s">
        <v>185</v>
      </c>
      <c r="E97" s="8">
        <v>27</v>
      </c>
      <c r="F97" s="8">
        <v>19</v>
      </c>
      <c r="G97" s="11">
        <f t="shared" si="6"/>
        <v>70.370370370370367</v>
      </c>
      <c r="H97" s="2">
        <v>8</v>
      </c>
      <c r="K97" s="4"/>
      <c r="L97" s="21"/>
      <c r="M97" s="4"/>
    </row>
    <row r="98" spans="1:13" ht="17.25" customHeight="1" x14ac:dyDescent="0.2">
      <c r="A98" s="4" t="s">
        <v>77</v>
      </c>
      <c r="B98" s="37" t="s">
        <v>163</v>
      </c>
      <c r="C98" s="2">
        <v>6</v>
      </c>
      <c r="D98" s="3" t="s">
        <v>185</v>
      </c>
      <c r="E98" s="8">
        <v>6</v>
      </c>
      <c r="F98" s="8">
        <v>5</v>
      </c>
      <c r="G98" s="11">
        <f t="shared" si="6"/>
        <v>83.333333333333343</v>
      </c>
      <c r="H98" s="2">
        <v>1</v>
      </c>
      <c r="K98" s="4"/>
      <c r="L98" s="21"/>
      <c r="M98" s="4"/>
    </row>
    <row r="99" spans="1:13" ht="30.75" customHeight="1" x14ac:dyDescent="0.2">
      <c r="A99" s="58" t="s">
        <v>78</v>
      </c>
      <c r="B99" s="36" t="s">
        <v>164</v>
      </c>
      <c r="C99" s="2">
        <v>418</v>
      </c>
      <c r="D99" s="3">
        <v>230</v>
      </c>
      <c r="E99" s="2">
        <v>188</v>
      </c>
      <c r="F99" s="2">
        <v>417</v>
      </c>
      <c r="G99" s="11">
        <f t="shared" si="6"/>
        <v>99.760765550239242</v>
      </c>
      <c r="H99" s="2">
        <v>1</v>
      </c>
      <c r="K99" s="4"/>
      <c r="L99" s="21"/>
      <c r="M99" s="4"/>
    </row>
    <row r="100" spans="1:13" ht="30.75" customHeight="1" x14ac:dyDescent="0.2">
      <c r="A100" s="58" t="s">
        <v>79</v>
      </c>
      <c r="B100" s="36" t="s">
        <v>182</v>
      </c>
      <c r="C100" s="2">
        <v>384</v>
      </c>
      <c r="D100" s="3">
        <v>207</v>
      </c>
      <c r="E100" s="2">
        <v>177</v>
      </c>
      <c r="F100" s="2">
        <v>384</v>
      </c>
      <c r="G100" s="11">
        <f t="shared" si="6"/>
        <v>100</v>
      </c>
      <c r="H100" s="2" t="s">
        <v>102</v>
      </c>
      <c r="K100" s="4"/>
      <c r="L100" s="21"/>
      <c r="M100" s="4"/>
    </row>
    <row r="101" spans="1:13" s="65" customFormat="1" ht="17.25" customHeight="1" x14ac:dyDescent="0.25">
      <c r="A101" s="58" t="s">
        <v>80</v>
      </c>
      <c r="B101" s="67" t="s">
        <v>97</v>
      </c>
      <c r="C101" s="61">
        <v>710</v>
      </c>
      <c r="D101" s="62">
        <v>416</v>
      </c>
      <c r="E101" s="62">
        <v>294</v>
      </c>
      <c r="F101" s="61">
        <v>364</v>
      </c>
      <c r="G101" s="63">
        <f t="shared" si="6"/>
        <v>51.267605633802816</v>
      </c>
      <c r="H101" s="61">
        <v>346</v>
      </c>
      <c r="I101" s="64"/>
      <c r="K101" s="54"/>
      <c r="L101" s="66"/>
      <c r="M101" s="54"/>
    </row>
    <row r="102" spans="1:13" ht="22.5" customHeight="1" x14ac:dyDescent="0.25">
      <c r="A102" s="42" t="s">
        <v>81</v>
      </c>
      <c r="B102" s="32" t="s">
        <v>98</v>
      </c>
      <c r="C102" s="31">
        <f>SUM(C103:C115)</f>
        <v>1505</v>
      </c>
      <c r="D102" s="31">
        <f>SUM(D103:D115)</f>
        <v>1278</v>
      </c>
      <c r="E102" s="31">
        <f>SUM(E103:E115)</f>
        <v>227</v>
      </c>
      <c r="F102" s="31">
        <f>SUM(F103:F115)</f>
        <v>1487</v>
      </c>
      <c r="G102" s="30">
        <f t="shared" si="6"/>
        <v>98.803986710963457</v>
      </c>
      <c r="H102" s="31">
        <f>SUM(H103:H115)</f>
        <v>18</v>
      </c>
      <c r="K102" s="4"/>
      <c r="L102" s="21"/>
    </row>
    <row r="103" spans="1:13" ht="18.75" customHeight="1" x14ac:dyDescent="0.2">
      <c r="A103" s="15"/>
      <c r="B103" s="37" t="s">
        <v>165</v>
      </c>
      <c r="C103" s="2">
        <v>474</v>
      </c>
      <c r="D103" s="3">
        <v>393</v>
      </c>
      <c r="E103" s="2">
        <v>81</v>
      </c>
      <c r="F103" s="2">
        <v>474</v>
      </c>
      <c r="G103" s="11">
        <f t="shared" si="6"/>
        <v>100</v>
      </c>
      <c r="H103" s="2" t="s">
        <v>102</v>
      </c>
      <c r="K103" s="4"/>
      <c r="L103" s="4"/>
      <c r="M103" s="21"/>
    </row>
    <row r="104" spans="1:13" ht="26.25" customHeight="1" x14ac:dyDescent="0.2">
      <c r="A104" s="15"/>
      <c r="B104" s="36" t="s">
        <v>176</v>
      </c>
      <c r="C104" s="2">
        <v>1</v>
      </c>
      <c r="D104" s="3">
        <v>1</v>
      </c>
      <c r="E104" s="2" t="s">
        <v>102</v>
      </c>
      <c r="F104" s="2">
        <v>1</v>
      </c>
      <c r="G104" s="11">
        <f t="shared" si="6"/>
        <v>100</v>
      </c>
      <c r="H104" s="2" t="s">
        <v>102</v>
      </c>
      <c r="K104" s="4"/>
      <c r="L104" s="4"/>
      <c r="M104" s="21"/>
    </row>
    <row r="105" spans="1:13" ht="12.75" customHeight="1" x14ac:dyDescent="0.2">
      <c r="A105" s="44"/>
      <c r="B105" s="37" t="s">
        <v>166</v>
      </c>
      <c r="C105" s="2">
        <v>62</v>
      </c>
      <c r="D105" s="3">
        <v>51</v>
      </c>
      <c r="E105" s="2">
        <v>11</v>
      </c>
      <c r="F105" s="2">
        <v>62</v>
      </c>
      <c r="G105" s="11">
        <f t="shared" ref="G105:G109" si="8">+F105/C105*100</f>
        <v>100</v>
      </c>
      <c r="H105" s="2" t="s">
        <v>102</v>
      </c>
      <c r="K105" s="4"/>
      <c r="L105" s="4"/>
      <c r="M105" s="21"/>
    </row>
    <row r="106" spans="1:13" ht="12.75" customHeight="1" x14ac:dyDescent="0.2">
      <c r="A106" s="44"/>
      <c r="B106" s="37" t="s">
        <v>167</v>
      </c>
      <c r="C106" s="2">
        <v>125</v>
      </c>
      <c r="D106" s="3">
        <v>115</v>
      </c>
      <c r="E106" s="2">
        <v>10</v>
      </c>
      <c r="F106" s="2">
        <v>119</v>
      </c>
      <c r="G106" s="11">
        <f t="shared" si="8"/>
        <v>95.199999999999989</v>
      </c>
      <c r="H106" s="2">
        <v>6</v>
      </c>
      <c r="K106" s="4"/>
      <c r="L106" s="4"/>
      <c r="M106" s="21"/>
    </row>
    <row r="107" spans="1:13" ht="12.75" customHeight="1" x14ac:dyDescent="0.2">
      <c r="A107" s="44"/>
      <c r="B107" s="37" t="s">
        <v>168</v>
      </c>
      <c r="C107" s="2">
        <v>23</v>
      </c>
      <c r="D107" s="3">
        <v>17</v>
      </c>
      <c r="E107" s="2">
        <v>6</v>
      </c>
      <c r="F107" s="2">
        <v>22</v>
      </c>
      <c r="G107" s="11">
        <f t="shared" si="8"/>
        <v>95.652173913043484</v>
      </c>
      <c r="H107" s="2">
        <v>1</v>
      </c>
      <c r="K107" s="4"/>
      <c r="L107" s="4"/>
      <c r="M107" s="21"/>
    </row>
    <row r="108" spans="1:13" ht="12.75" customHeight="1" x14ac:dyDescent="0.2">
      <c r="A108" s="44"/>
      <c r="B108" s="37" t="s">
        <v>169</v>
      </c>
      <c r="C108" s="2">
        <v>28</v>
      </c>
      <c r="D108" s="3">
        <v>26</v>
      </c>
      <c r="E108" s="2">
        <v>2</v>
      </c>
      <c r="F108" s="2">
        <v>28</v>
      </c>
      <c r="G108" s="11">
        <f t="shared" si="8"/>
        <v>100</v>
      </c>
      <c r="H108" s="2" t="s">
        <v>102</v>
      </c>
      <c r="K108" s="4"/>
      <c r="L108" s="4"/>
      <c r="M108" s="21"/>
    </row>
    <row r="109" spans="1:13" ht="12.75" customHeight="1" x14ac:dyDescent="0.2">
      <c r="A109" s="44"/>
      <c r="B109" s="37" t="s">
        <v>170</v>
      </c>
      <c r="C109" s="2">
        <v>14</v>
      </c>
      <c r="D109" s="3">
        <v>11</v>
      </c>
      <c r="E109" s="2">
        <v>3</v>
      </c>
      <c r="F109" s="2">
        <v>14</v>
      </c>
      <c r="G109" s="11">
        <f t="shared" si="8"/>
        <v>100</v>
      </c>
      <c r="H109" s="2" t="s">
        <v>102</v>
      </c>
      <c r="K109" s="4"/>
      <c r="L109" s="4"/>
      <c r="M109" s="21"/>
    </row>
    <row r="110" spans="1:13" ht="26.25" customHeight="1" x14ac:dyDescent="0.2">
      <c r="A110" s="44"/>
      <c r="B110" s="36" t="s">
        <v>177</v>
      </c>
      <c r="C110" s="2">
        <v>5</v>
      </c>
      <c r="D110" s="3">
        <v>1</v>
      </c>
      <c r="E110" s="8">
        <v>4</v>
      </c>
      <c r="F110" s="8">
        <v>5</v>
      </c>
      <c r="G110" s="11">
        <f>+F110/C110*100</f>
        <v>100</v>
      </c>
      <c r="H110" s="2" t="s">
        <v>102</v>
      </c>
      <c r="K110" s="4"/>
      <c r="L110" s="4"/>
      <c r="M110" s="21"/>
    </row>
    <row r="111" spans="1:13" ht="12.75" customHeight="1" x14ac:dyDescent="0.2">
      <c r="A111" s="45"/>
      <c r="B111" s="37" t="s">
        <v>171</v>
      </c>
      <c r="C111" s="2">
        <v>55</v>
      </c>
      <c r="D111" s="3">
        <v>40</v>
      </c>
      <c r="E111" s="2">
        <v>15</v>
      </c>
      <c r="F111" s="2">
        <v>48</v>
      </c>
      <c r="G111" s="11">
        <f t="shared" ref="G111:G115" si="9">+F111/C111*100</f>
        <v>87.272727272727266</v>
      </c>
      <c r="H111" s="2">
        <v>7</v>
      </c>
      <c r="K111" s="4"/>
      <c r="L111" s="4"/>
      <c r="M111" s="21"/>
    </row>
    <row r="112" spans="1:13" ht="12.75" customHeight="1" x14ac:dyDescent="0.2">
      <c r="A112" s="44"/>
      <c r="B112" s="37" t="s">
        <v>172</v>
      </c>
      <c r="C112" s="2">
        <v>123</v>
      </c>
      <c r="D112" s="3">
        <v>107</v>
      </c>
      <c r="E112" s="2">
        <v>16</v>
      </c>
      <c r="F112" s="2">
        <v>121</v>
      </c>
      <c r="G112" s="11">
        <f t="shared" si="9"/>
        <v>98.373983739837399</v>
      </c>
      <c r="H112" s="2">
        <v>2</v>
      </c>
      <c r="K112" s="4"/>
      <c r="L112" s="4"/>
      <c r="M112" s="21"/>
    </row>
    <row r="113" spans="1:13" ht="12.75" customHeight="1" x14ac:dyDescent="0.2">
      <c r="A113" s="44"/>
      <c r="B113" s="37" t="s">
        <v>173</v>
      </c>
      <c r="C113" s="2">
        <v>414</v>
      </c>
      <c r="D113" s="3">
        <v>365</v>
      </c>
      <c r="E113" s="2">
        <v>49</v>
      </c>
      <c r="F113" s="2">
        <v>413</v>
      </c>
      <c r="G113" s="11">
        <f t="shared" si="9"/>
        <v>99.758454106280197</v>
      </c>
      <c r="H113" s="2">
        <v>1</v>
      </c>
      <c r="K113" s="4"/>
      <c r="L113" s="4"/>
      <c r="M113" s="21"/>
    </row>
    <row r="114" spans="1:13" ht="12.75" customHeight="1" x14ac:dyDescent="0.2">
      <c r="A114" s="44"/>
      <c r="B114" s="37" t="s">
        <v>174</v>
      </c>
      <c r="C114" s="2">
        <v>180</v>
      </c>
      <c r="D114" s="3">
        <v>150</v>
      </c>
      <c r="E114" s="2">
        <v>30</v>
      </c>
      <c r="F114" s="2">
        <v>179</v>
      </c>
      <c r="G114" s="11">
        <f t="shared" si="9"/>
        <v>99.444444444444443</v>
      </c>
      <c r="H114" s="2">
        <v>1</v>
      </c>
      <c r="K114" s="4"/>
      <c r="L114" s="4"/>
      <c r="M114" s="21"/>
    </row>
    <row r="115" spans="1:13" ht="12.75" customHeight="1" x14ac:dyDescent="0.2">
      <c r="A115" s="44"/>
      <c r="B115" s="37" t="s">
        <v>175</v>
      </c>
      <c r="C115" s="2">
        <v>1</v>
      </c>
      <c r="D115" s="3">
        <v>1</v>
      </c>
      <c r="E115" s="2" t="s">
        <v>102</v>
      </c>
      <c r="F115" s="2">
        <v>1</v>
      </c>
      <c r="G115" s="11">
        <f t="shared" si="9"/>
        <v>100</v>
      </c>
      <c r="H115" s="2" t="s">
        <v>102</v>
      </c>
      <c r="K115" s="4"/>
      <c r="L115" s="4"/>
      <c r="M115" s="21"/>
    </row>
    <row r="116" spans="1:13" ht="8.25" customHeight="1" x14ac:dyDescent="0.2">
      <c r="A116" s="46"/>
      <c r="B116" s="18"/>
      <c r="C116" s="13"/>
      <c r="D116" s="17"/>
      <c r="E116" s="18"/>
      <c r="F116" s="18"/>
      <c r="G116" s="18"/>
      <c r="H116" s="24"/>
      <c r="K116" s="4"/>
      <c r="L116" s="4"/>
    </row>
    <row r="117" spans="1:13" ht="9.75" customHeight="1" x14ac:dyDescent="0.2">
      <c r="A117" s="4"/>
      <c r="C117" s="9"/>
      <c r="K117" s="4"/>
      <c r="L117" s="4"/>
    </row>
    <row r="118" spans="1:13" ht="12.75" customHeight="1" x14ac:dyDescent="0.2">
      <c r="A118" s="14" t="s">
        <v>82</v>
      </c>
    </row>
    <row r="119" spans="1:13" ht="12.75" customHeight="1" x14ac:dyDescent="0.2">
      <c r="A119" s="14" t="s">
        <v>191</v>
      </c>
    </row>
    <row r="121" spans="1:13" ht="12.75" customHeight="1" x14ac:dyDescent="0.2">
      <c r="A121" s="16" t="s">
        <v>186</v>
      </c>
      <c r="C121" s="9"/>
    </row>
    <row r="122" spans="1:13" ht="12.75" customHeight="1" x14ac:dyDescent="0.2">
      <c r="A122" s="16"/>
      <c r="C122" s="9"/>
    </row>
    <row r="123" spans="1:13" ht="12.75" customHeight="1" x14ac:dyDescent="0.2">
      <c r="A123" s="47" t="s">
        <v>187</v>
      </c>
      <c r="C123" s="9"/>
    </row>
    <row r="124" spans="1:13" ht="12.75" customHeight="1" x14ac:dyDescent="0.2">
      <c r="A124" s="47"/>
      <c r="C124" s="9"/>
    </row>
    <row r="125" spans="1:13" ht="12.75" customHeight="1" x14ac:dyDescent="0.2">
      <c r="A125" s="41"/>
      <c r="C125" s="9"/>
    </row>
    <row r="126" spans="1:13" ht="12.75" customHeight="1" x14ac:dyDescent="0.2">
      <c r="A126" s="4"/>
      <c r="C126" s="9"/>
    </row>
    <row r="127" spans="1:13" ht="12.75" customHeight="1" x14ac:dyDescent="0.2">
      <c r="A127" s="4"/>
      <c r="C127" s="9"/>
    </row>
    <row r="128" spans="1:13" ht="12.75" customHeight="1" x14ac:dyDescent="0.2">
      <c r="A128" s="4"/>
      <c r="C128" s="9"/>
    </row>
    <row r="129" spans="1:10" ht="12.75" customHeight="1" x14ac:dyDescent="0.2">
      <c r="A129" s="4"/>
      <c r="C129" s="9"/>
    </row>
    <row r="130" spans="1:10" ht="12.75" customHeight="1" x14ac:dyDescent="0.2">
      <c r="A130" s="4"/>
      <c r="C130" s="9"/>
    </row>
    <row r="131" spans="1:10" ht="12.75" customHeight="1" x14ac:dyDescent="0.2">
      <c r="A131" s="4"/>
      <c r="C131" s="9"/>
    </row>
    <row r="132" spans="1:10" ht="12.75" customHeight="1" x14ac:dyDescent="0.2">
      <c r="A132" s="4"/>
      <c r="C132" s="9"/>
      <c r="J132" s="5"/>
    </row>
    <row r="133" spans="1:10" ht="12.75" customHeight="1" x14ac:dyDescent="0.2">
      <c r="A133" s="4"/>
      <c r="C133" s="9"/>
      <c r="J133" s="5"/>
    </row>
    <row r="134" spans="1:10" ht="12.75" customHeight="1" x14ac:dyDescent="0.2">
      <c r="A134" s="4"/>
      <c r="C134" s="9"/>
      <c r="J134" s="5"/>
    </row>
    <row r="135" spans="1:10" ht="12.75" customHeight="1" x14ac:dyDescent="0.2">
      <c r="A135" s="4"/>
      <c r="C135" s="9"/>
    </row>
    <row r="136" spans="1:10" ht="12.75" customHeight="1" x14ac:dyDescent="0.2">
      <c r="A136" s="4"/>
      <c r="C136" s="9"/>
    </row>
    <row r="137" spans="1:10" ht="12.75" customHeight="1" x14ac:dyDescent="0.2">
      <c r="A137" s="4"/>
      <c r="C137" s="9"/>
    </row>
    <row r="138" spans="1:10" ht="12.75" customHeight="1" x14ac:dyDescent="0.2">
      <c r="A138" s="4"/>
      <c r="C138" s="9"/>
    </row>
    <row r="139" spans="1:10" ht="12.75" customHeight="1" x14ac:dyDescent="0.2">
      <c r="A139" s="4"/>
    </row>
    <row r="140" spans="1:10" ht="12.75" customHeight="1" x14ac:dyDescent="0.2">
      <c r="A140" s="4"/>
    </row>
    <row r="141" spans="1:10" ht="12.75" customHeight="1" x14ac:dyDescent="0.2">
      <c r="A141" s="4"/>
    </row>
    <row r="142" spans="1:10" ht="12.75" customHeight="1" x14ac:dyDescent="0.2">
      <c r="A142" s="4"/>
    </row>
    <row r="143" spans="1:10" ht="12.75" customHeight="1" x14ac:dyDescent="0.2">
      <c r="A143" s="4"/>
    </row>
    <row r="144" spans="1:10" ht="12.75" customHeight="1" x14ac:dyDescent="0.2">
      <c r="A144" s="4"/>
    </row>
    <row r="145" spans="1:1" ht="12.75" customHeight="1" x14ac:dyDescent="0.2">
      <c r="A145" s="4"/>
    </row>
    <row r="146" spans="1:1" ht="12.75" customHeight="1" x14ac:dyDescent="0.2">
      <c r="A146" s="4"/>
    </row>
    <row r="147" spans="1:1" ht="12.75" customHeight="1" x14ac:dyDescent="0.2">
      <c r="A147" s="4"/>
    </row>
    <row r="148" spans="1:1" ht="12.75" customHeight="1" x14ac:dyDescent="0.2">
      <c r="A148" s="4"/>
    </row>
    <row r="149" spans="1:1" ht="12.75" customHeight="1" x14ac:dyDescent="0.2">
      <c r="A149" s="4"/>
    </row>
    <row r="150" spans="1:1" ht="12.75" customHeight="1" x14ac:dyDescent="0.2">
      <c r="A150" s="4"/>
    </row>
    <row r="151" spans="1:1" ht="12.75" customHeight="1" x14ac:dyDescent="0.2">
      <c r="A151" s="4"/>
    </row>
    <row r="152" spans="1:1" ht="12.75" customHeight="1" x14ac:dyDescent="0.2">
      <c r="A152" s="4"/>
    </row>
    <row r="153" spans="1:1" ht="12.75" customHeight="1" x14ac:dyDescent="0.2">
      <c r="A153" s="4"/>
    </row>
    <row r="154" spans="1:1" ht="12.75" customHeight="1" x14ac:dyDescent="0.2">
      <c r="A154" s="4"/>
    </row>
    <row r="155" spans="1:1" ht="12.75" customHeight="1" x14ac:dyDescent="0.2">
      <c r="A155" s="4"/>
    </row>
    <row r="156" spans="1:1" ht="12.75" customHeight="1" x14ac:dyDescent="0.2">
      <c r="A156" s="4"/>
    </row>
    <row r="157" spans="1:1" ht="12.75" customHeight="1" x14ac:dyDescent="0.2">
      <c r="A157" s="4"/>
    </row>
    <row r="158" spans="1:1" ht="12.75" customHeight="1" x14ac:dyDescent="0.2">
      <c r="A158" s="4"/>
    </row>
    <row r="159" spans="1:1" ht="12.75" customHeight="1" x14ac:dyDescent="0.2">
      <c r="A159" s="4"/>
    </row>
    <row r="160" spans="1:1" ht="12.75" customHeight="1" x14ac:dyDescent="0.2">
      <c r="A160" s="4"/>
    </row>
    <row r="161" spans="1:1" ht="12.75" customHeight="1" x14ac:dyDescent="0.2">
      <c r="A161" s="4"/>
    </row>
    <row r="162" spans="1:1" ht="12.75" customHeight="1" x14ac:dyDescent="0.2">
      <c r="A162" s="4"/>
    </row>
    <row r="163" spans="1:1" ht="12.75" customHeight="1" x14ac:dyDescent="0.2">
      <c r="A163" s="4"/>
    </row>
    <row r="164" spans="1:1" ht="12.75" customHeight="1" x14ac:dyDescent="0.2">
      <c r="A164" s="4"/>
    </row>
    <row r="165" spans="1:1" ht="12.75" customHeight="1" x14ac:dyDescent="0.2">
      <c r="A165" s="4"/>
    </row>
    <row r="166" spans="1:1" ht="12.75" customHeight="1" x14ac:dyDescent="0.2">
      <c r="A166" s="4"/>
    </row>
    <row r="167" spans="1:1" ht="12.75" customHeight="1" x14ac:dyDescent="0.2">
      <c r="A167" s="4"/>
    </row>
    <row r="168" spans="1:1" ht="12.75" customHeight="1" x14ac:dyDescent="0.2">
      <c r="A168" s="4"/>
    </row>
    <row r="169" spans="1:1" ht="12.75" customHeight="1" x14ac:dyDescent="0.2">
      <c r="A169" s="4"/>
    </row>
    <row r="170" spans="1:1" ht="12.75" customHeight="1" x14ac:dyDescent="0.2">
      <c r="A170" s="4"/>
    </row>
    <row r="171" spans="1:1" ht="12.75" customHeight="1" x14ac:dyDescent="0.2">
      <c r="A171" s="4"/>
    </row>
    <row r="172" spans="1:1" ht="12.75" customHeight="1" x14ac:dyDescent="0.2">
      <c r="A172" s="4"/>
    </row>
    <row r="173" spans="1:1" ht="12.75" customHeight="1" x14ac:dyDescent="0.2">
      <c r="A173" s="4"/>
    </row>
    <row r="174" spans="1:1" ht="12.75" customHeight="1" x14ac:dyDescent="0.2">
      <c r="A174" s="4"/>
    </row>
    <row r="175" spans="1:1" ht="12.75" customHeight="1" x14ac:dyDescent="0.2">
      <c r="A175" s="4"/>
    </row>
    <row r="176" spans="1:1" ht="12.75" customHeight="1" x14ac:dyDescent="0.2">
      <c r="A176" s="4"/>
    </row>
    <row r="177" spans="1:1" ht="12.75" customHeight="1" x14ac:dyDescent="0.2">
      <c r="A177" s="4"/>
    </row>
    <row r="178" spans="1:1" ht="12.75" customHeight="1" x14ac:dyDescent="0.2">
      <c r="A178" s="4"/>
    </row>
    <row r="179" spans="1:1" ht="12.75" customHeight="1" x14ac:dyDescent="0.2">
      <c r="A179" s="4"/>
    </row>
    <row r="180" spans="1:1" ht="12.75" customHeight="1" x14ac:dyDescent="0.2">
      <c r="A180" s="4"/>
    </row>
    <row r="181" spans="1:1" ht="12.75" customHeight="1" x14ac:dyDescent="0.2">
      <c r="A181" s="4"/>
    </row>
    <row r="182" spans="1:1" ht="12.75" customHeight="1" x14ac:dyDescent="0.2">
      <c r="A182" s="4"/>
    </row>
    <row r="183" spans="1:1" ht="12.75" customHeight="1" x14ac:dyDescent="0.2">
      <c r="A183" s="4"/>
    </row>
    <row r="184" spans="1:1" ht="12.75" customHeight="1" x14ac:dyDescent="0.2">
      <c r="A184" s="4"/>
    </row>
    <row r="185" spans="1:1" ht="12.75" customHeight="1" x14ac:dyDescent="0.2">
      <c r="A185" s="4"/>
    </row>
    <row r="186" spans="1:1" ht="12.75" customHeight="1" x14ac:dyDescent="0.2">
      <c r="A186" s="4"/>
    </row>
    <row r="187" spans="1:1" ht="12.75" customHeight="1" x14ac:dyDescent="0.2">
      <c r="A187" s="4"/>
    </row>
    <row r="188" spans="1:1" ht="12.75" customHeight="1" x14ac:dyDescent="0.2">
      <c r="A188" s="4"/>
    </row>
    <row r="189" spans="1:1" ht="12.75" customHeight="1" x14ac:dyDescent="0.2">
      <c r="A189" s="4"/>
    </row>
    <row r="190" spans="1:1" ht="12.75" customHeight="1" x14ac:dyDescent="0.2">
      <c r="A190" s="4"/>
    </row>
    <row r="191" spans="1:1" ht="12.75" customHeight="1" x14ac:dyDescent="0.2">
      <c r="A191" s="4"/>
    </row>
    <row r="192" spans="1:1" ht="12.75" customHeight="1" x14ac:dyDescent="0.2">
      <c r="A192" s="4"/>
    </row>
    <row r="193" spans="1:1" ht="12.75" customHeight="1" x14ac:dyDescent="0.2">
      <c r="A193" s="4"/>
    </row>
    <row r="194" spans="1:1" ht="12.75" customHeight="1" x14ac:dyDescent="0.2">
      <c r="A194" s="4"/>
    </row>
    <row r="195" spans="1:1" ht="12.75" customHeight="1" x14ac:dyDescent="0.2">
      <c r="A195" s="4"/>
    </row>
    <row r="196" spans="1:1" ht="12.75" customHeight="1" x14ac:dyDescent="0.2">
      <c r="A196" s="4"/>
    </row>
    <row r="197" spans="1:1" ht="12.75" customHeight="1" x14ac:dyDescent="0.2">
      <c r="A197" s="4"/>
    </row>
    <row r="198" spans="1:1" ht="12.75" customHeight="1" x14ac:dyDescent="0.2">
      <c r="A198" s="4"/>
    </row>
    <row r="199" spans="1:1" ht="12.75" customHeight="1" x14ac:dyDescent="0.2">
      <c r="A199" s="4"/>
    </row>
    <row r="200" spans="1:1" ht="12.75" customHeight="1" x14ac:dyDescent="0.2">
      <c r="A200" s="4"/>
    </row>
    <row r="201" spans="1:1" ht="12.75" customHeight="1" x14ac:dyDescent="0.2">
      <c r="A201" s="4"/>
    </row>
    <row r="202" spans="1:1" ht="12.75" customHeight="1" x14ac:dyDescent="0.2">
      <c r="A202" s="4"/>
    </row>
    <row r="203" spans="1:1" ht="12.75" customHeight="1" x14ac:dyDescent="0.2">
      <c r="A203" s="4"/>
    </row>
    <row r="204" spans="1:1" ht="12.75" customHeight="1" x14ac:dyDescent="0.2">
      <c r="A204" s="4"/>
    </row>
    <row r="205" spans="1:1" ht="12.75" customHeight="1" x14ac:dyDescent="0.2">
      <c r="A205" s="4"/>
    </row>
    <row r="206" spans="1:1" ht="12.75" customHeight="1" x14ac:dyDescent="0.2">
      <c r="A206" s="4"/>
    </row>
    <row r="207" spans="1:1" ht="12.75" customHeight="1" x14ac:dyDescent="0.2">
      <c r="A207" s="4"/>
    </row>
    <row r="208" spans="1:1" ht="12.75" customHeight="1" x14ac:dyDescent="0.2">
      <c r="A208" s="4"/>
    </row>
    <row r="209" spans="1:1" ht="12.75" customHeight="1" x14ac:dyDescent="0.2">
      <c r="A209" s="4"/>
    </row>
    <row r="210" spans="1:1" ht="12.75" customHeight="1" x14ac:dyDescent="0.2">
      <c r="A210" s="4"/>
    </row>
    <row r="211" spans="1:1" ht="12.75" customHeight="1" x14ac:dyDescent="0.2">
      <c r="A211" s="4"/>
    </row>
    <row r="212" spans="1:1" ht="12.75" customHeight="1" x14ac:dyDescent="0.2">
      <c r="A212" s="4"/>
    </row>
    <row r="213" spans="1:1" ht="12.75" customHeight="1" x14ac:dyDescent="0.2">
      <c r="A213" s="4"/>
    </row>
    <row r="214" spans="1:1" ht="12.75" customHeight="1" x14ac:dyDescent="0.2">
      <c r="A214" s="4"/>
    </row>
    <row r="215" spans="1:1" ht="12.75" customHeight="1" x14ac:dyDescent="0.2">
      <c r="A215" s="4"/>
    </row>
    <row r="216" spans="1:1" ht="12.75" customHeight="1" x14ac:dyDescent="0.2">
      <c r="A216" s="4"/>
    </row>
    <row r="217" spans="1:1" ht="12.75" customHeight="1" x14ac:dyDescent="0.2">
      <c r="A217" s="4"/>
    </row>
    <row r="218" spans="1:1" ht="12.75" customHeight="1" x14ac:dyDescent="0.2">
      <c r="A218" s="4"/>
    </row>
    <row r="219" spans="1:1" ht="12.75" customHeight="1" x14ac:dyDescent="0.2">
      <c r="A219" s="4"/>
    </row>
    <row r="220" spans="1:1" ht="12.75" customHeight="1" x14ac:dyDescent="0.2">
      <c r="A220" s="4"/>
    </row>
    <row r="221" spans="1:1" ht="12.75" customHeight="1" x14ac:dyDescent="0.2">
      <c r="A221" s="4"/>
    </row>
    <row r="222" spans="1:1" ht="12.75" customHeight="1" x14ac:dyDescent="0.2">
      <c r="A222" s="4"/>
    </row>
    <row r="223" spans="1:1" ht="12.75" customHeight="1" x14ac:dyDescent="0.2">
      <c r="A223" s="4"/>
    </row>
    <row r="224" spans="1:1" ht="12.75" customHeight="1" x14ac:dyDescent="0.2">
      <c r="A224" s="4"/>
    </row>
    <row r="225" spans="1:1" ht="12.75" customHeight="1" x14ac:dyDescent="0.2">
      <c r="A225" s="4"/>
    </row>
    <row r="226" spans="1:1" ht="12.75" customHeight="1" x14ac:dyDescent="0.2">
      <c r="A226" s="4"/>
    </row>
    <row r="227" spans="1:1" ht="12.75" customHeight="1" x14ac:dyDescent="0.2">
      <c r="A227" s="4"/>
    </row>
    <row r="228" spans="1:1" ht="12.75" customHeight="1" x14ac:dyDescent="0.2">
      <c r="A228" s="4"/>
    </row>
    <row r="229" spans="1:1" ht="12.75" customHeight="1" x14ac:dyDescent="0.2">
      <c r="A229" s="4"/>
    </row>
    <row r="230" spans="1:1" ht="12.75" customHeight="1" x14ac:dyDescent="0.2">
      <c r="A230" s="4"/>
    </row>
    <row r="231" spans="1:1" ht="12.75" customHeight="1" x14ac:dyDescent="0.2">
      <c r="A231" s="4"/>
    </row>
    <row r="232" spans="1:1" ht="12.75" customHeight="1" x14ac:dyDescent="0.2">
      <c r="A232" s="4"/>
    </row>
    <row r="233" spans="1:1" ht="12.75" customHeight="1" x14ac:dyDescent="0.2">
      <c r="A233" s="4"/>
    </row>
    <row r="234" spans="1:1" ht="12.75" customHeight="1" x14ac:dyDescent="0.2">
      <c r="A234" s="4"/>
    </row>
    <row r="235" spans="1:1" ht="12.75" customHeight="1" x14ac:dyDescent="0.2">
      <c r="A235" s="4"/>
    </row>
    <row r="236" spans="1:1" ht="12.75" customHeight="1" x14ac:dyDescent="0.2">
      <c r="A236" s="4"/>
    </row>
    <row r="237" spans="1:1" ht="12.75" customHeight="1" x14ac:dyDescent="0.2">
      <c r="A237" s="4"/>
    </row>
    <row r="238" spans="1:1" ht="12.75" customHeight="1" x14ac:dyDescent="0.2">
      <c r="A238" s="4"/>
    </row>
    <row r="239" spans="1:1" ht="12.75" customHeight="1" x14ac:dyDescent="0.2">
      <c r="A239" s="4"/>
    </row>
    <row r="240" spans="1:1" ht="12.75" customHeight="1" x14ac:dyDescent="0.2">
      <c r="A240" s="4"/>
    </row>
    <row r="241" spans="1:1" ht="12.75" customHeight="1" x14ac:dyDescent="0.2">
      <c r="A241" s="4"/>
    </row>
    <row r="242" spans="1:1" ht="12.75" customHeight="1" x14ac:dyDescent="0.2">
      <c r="A242" s="4"/>
    </row>
    <row r="243" spans="1:1" ht="12.75" customHeight="1" x14ac:dyDescent="0.2">
      <c r="A243" s="4"/>
    </row>
    <row r="244" spans="1:1" ht="12.75" customHeight="1" x14ac:dyDescent="0.2">
      <c r="A244" s="4"/>
    </row>
    <row r="245" spans="1:1" ht="12.75" customHeight="1" x14ac:dyDescent="0.2">
      <c r="A245" s="4"/>
    </row>
    <row r="246" spans="1:1" ht="12.75" customHeight="1" x14ac:dyDescent="0.2">
      <c r="A246" s="4"/>
    </row>
    <row r="247" spans="1:1" ht="12.75" customHeight="1" x14ac:dyDescent="0.2">
      <c r="A247" s="4"/>
    </row>
    <row r="248" spans="1:1" ht="12.75" customHeight="1" x14ac:dyDescent="0.2">
      <c r="A248" s="4"/>
    </row>
    <row r="249" spans="1:1" ht="12.75" customHeight="1" x14ac:dyDescent="0.2">
      <c r="A249" s="4"/>
    </row>
    <row r="250" spans="1:1" ht="12.75" customHeight="1" x14ac:dyDescent="0.2">
      <c r="A250" s="4"/>
    </row>
    <row r="251" spans="1:1" ht="12.75" customHeight="1" x14ac:dyDescent="0.2">
      <c r="A251" s="4"/>
    </row>
    <row r="252" spans="1:1" ht="12.75" customHeight="1" x14ac:dyDescent="0.2">
      <c r="A252" s="4"/>
    </row>
    <row r="253" spans="1:1" ht="12.75" customHeight="1" x14ac:dyDescent="0.2">
      <c r="A253" s="4"/>
    </row>
    <row r="254" spans="1:1" ht="12.75" customHeight="1" x14ac:dyDescent="0.2">
      <c r="A254" s="4"/>
    </row>
    <row r="255" spans="1:1" ht="12.75" customHeight="1" x14ac:dyDescent="0.2">
      <c r="A255" s="4"/>
    </row>
    <row r="256" spans="1:1" ht="12.75" customHeight="1" x14ac:dyDescent="0.2">
      <c r="A256" s="4"/>
    </row>
    <row r="257" spans="1:1" ht="12.75" customHeight="1" x14ac:dyDescent="0.2">
      <c r="A257" s="4"/>
    </row>
    <row r="258" spans="1:1" ht="12.75" customHeight="1" x14ac:dyDescent="0.2">
      <c r="A258" s="4"/>
    </row>
    <row r="259" spans="1:1" ht="12.75" customHeight="1" x14ac:dyDescent="0.2">
      <c r="A259" s="4"/>
    </row>
    <row r="260" spans="1:1" ht="12.75" customHeight="1" x14ac:dyDescent="0.2">
      <c r="A260" s="4"/>
    </row>
    <row r="261" spans="1:1" ht="12.75" customHeight="1" x14ac:dyDescent="0.2">
      <c r="A261" s="4"/>
    </row>
    <row r="262" spans="1:1" ht="12.75" customHeight="1" x14ac:dyDescent="0.2">
      <c r="A262" s="4"/>
    </row>
    <row r="263" spans="1:1" ht="12.75" customHeight="1" x14ac:dyDescent="0.2">
      <c r="A263" s="4"/>
    </row>
    <row r="264" spans="1:1" ht="12.75" customHeight="1" x14ac:dyDescent="0.2">
      <c r="A264" s="4"/>
    </row>
    <row r="265" spans="1:1" ht="12.75" customHeight="1" x14ac:dyDescent="0.2">
      <c r="A265" s="4"/>
    </row>
    <row r="266" spans="1:1" ht="12.75" customHeight="1" x14ac:dyDescent="0.2">
      <c r="A266" s="4"/>
    </row>
    <row r="267" spans="1:1" ht="12.75" customHeight="1" x14ac:dyDescent="0.2">
      <c r="A267" s="4"/>
    </row>
    <row r="268" spans="1:1" ht="12.75" customHeight="1" x14ac:dyDescent="0.2">
      <c r="A268" s="4"/>
    </row>
    <row r="269" spans="1:1" ht="12.75" customHeight="1" x14ac:dyDescent="0.2">
      <c r="A269" s="4"/>
    </row>
    <row r="270" spans="1:1" ht="12.75" customHeight="1" x14ac:dyDescent="0.2">
      <c r="A270" s="4"/>
    </row>
    <row r="271" spans="1:1" ht="12.75" customHeight="1" x14ac:dyDescent="0.2">
      <c r="A271" s="4"/>
    </row>
    <row r="272" spans="1:1" ht="12.75" customHeight="1" x14ac:dyDescent="0.2">
      <c r="A272" s="4"/>
    </row>
    <row r="273" spans="1:1" ht="12.75" customHeight="1" x14ac:dyDescent="0.2">
      <c r="A273" s="4"/>
    </row>
    <row r="274" spans="1:1" ht="12.75" customHeight="1" x14ac:dyDescent="0.2">
      <c r="A274" s="4"/>
    </row>
    <row r="275" spans="1:1" ht="12.75" customHeight="1" x14ac:dyDescent="0.2">
      <c r="A275" s="4"/>
    </row>
    <row r="276" spans="1:1" ht="12.75" customHeight="1" x14ac:dyDescent="0.2">
      <c r="A276" s="4"/>
    </row>
    <row r="277" spans="1:1" ht="12.75" customHeight="1" x14ac:dyDescent="0.2">
      <c r="A277" s="4"/>
    </row>
    <row r="278" spans="1:1" ht="12.75" customHeight="1" x14ac:dyDescent="0.2">
      <c r="A278" s="4"/>
    </row>
    <row r="279" spans="1:1" ht="12.75" customHeight="1" x14ac:dyDescent="0.2">
      <c r="A279" s="4"/>
    </row>
    <row r="280" spans="1:1" ht="12.75" customHeight="1" x14ac:dyDescent="0.2">
      <c r="A280" s="4"/>
    </row>
    <row r="281" spans="1:1" ht="12.75" customHeight="1" x14ac:dyDescent="0.2">
      <c r="A281" s="4"/>
    </row>
    <row r="282" spans="1:1" ht="12.75" customHeight="1" x14ac:dyDescent="0.2">
      <c r="A282" s="4"/>
    </row>
    <row r="283" spans="1:1" ht="12.75" customHeight="1" x14ac:dyDescent="0.2">
      <c r="A283" s="4"/>
    </row>
    <row r="284" spans="1:1" ht="12.75" customHeight="1" x14ac:dyDescent="0.2">
      <c r="A284" s="4"/>
    </row>
    <row r="285" spans="1:1" ht="12.75" customHeight="1" x14ac:dyDescent="0.2">
      <c r="A285" s="4"/>
    </row>
    <row r="286" spans="1:1" ht="12.75" customHeight="1" x14ac:dyDescent="0.2">
      <c r="A286" s="4"/>
    </row>
    <row r="287" spans="1:1" ht="12.75" customHeight="1" x14ac:dyDescent="0.2">
      <c r="A287" s="4"/>
    </row>
    <row r="288" spans="1:1" ht="12.75" customHeight="1" x14ac:dyDescent="0.2">
      <c r="A288" s="4"/>
    </row>
    <row r="289" spans="1:1" ht="12.75" customHeight="1" x14ac:dyDescent="0.2">
      <c r="A289" s="4"/>
    </row>
    <row r="290" spans="1:1" ht="12.75" customHeight="1" x14ac:dyDescent="0.2">
      <c r="A290" s="4"/>
    </row>
    <row r="291" spans="1:1" ht="12.75" customHeight="1" x14ac:dyDescent="0.2">
      <c r="A291" s="4"/>
    </row>
    <row r="292" spans="1:1" ht="12.75" customHeight="1" x14ac:dyDescent="0.2">
      <c r="A292" s="4"/>
    </row>
    <row r="293" spans="1:1" ht="12.75" customHeight="1" x14ac:dyDescent="0.2">
      <c r="A293" s="4"/>
    </row>
    <row r="294" spans="1:1" ht="12.75" customHeight="1" x14ac:dyDescent="0.2">
      <c r="A294" s="4"/>
    </row>
    <row r="295" spans="1:1" ht="12.75" customHeight="1" x14ac:dyDescent="0.2">
      <c r="A295" s="4"/>
    </row>
    <row r="296" spans="1:1" ht="12.75" customHeight="1" x14ac:dyDescent="0.2">
      <c r="A296" s="4"/>
    </row>
    <row r="297" spans="1:1" ht="12.75" customHeight="1" x14ac:dyDescent="0.2">
      <c r="A297" s="4"/>
    </row>
    <row r="298" spans="1:1" ht="12.75" customHeight="1" x14ac:dyDescent="0.2">
      <c r="A298" s="4"/>
    </row>
    <row r="299" spans="1:1" ht="12.75" customHeight="1" x14ac:dyDescent="0.2">
      <c r="A299" s="4"/>
    </row>
    <row r="300" spans="1:1" ht="12.75" customHeight="1" x14ac:dyDescent="0.2">
      <c r="A300" s="4"/>
    </row>
    <row r="301" spans="1:1" ht="12.75" customHeight="1" x14ac:dyDescent="0.2">
      <c r="A301" s="4"/>
    </row>
    <row r="302" spans="1:1" ht="12.75" customHeight="1" x14ac:dyDescent="0.2">
      <c r="A302" s="4"/>
    </row>
    <row r="303" spans="1:1" ht="12.75" customHeight="1" x14ac:dyDescent="0.2">
      <c r="A303" s="4"/>
    </row>
    <row r="304" spans="1:1" ht="12.75" customHeight="1" x14ac:dyDescent="0.2">
      <c r="A304" s="4"/>
    </row>
    <row r="305" spans="1:1" ht="12.75" customHeight="1" x14ac:dyDescent="0.2">
      <c r="A305" s="4"/>
    </row>
    <row r="306" spans="1:1" ht="12.75" customHeight="1" x14ac:dyDescent="0.2">
      <c r="A306" s="4"/>
    </row>
    <row r="307" spans="1:1" ht="12.75" customHeight="1" x14ac:dyDescent="0.2">
      <c r="A307" s="4"/>
    </row>
    <row r="308" spans="1:1" ht="12.75" customHeight="1" x14ac:dyDescent="0.2">
      <c r="A308" s="4"/>
    </row>
    <row r="309" spans="1:1" ht="12.75" customHeight="1" x14ac:dyDescent="0.2">
      <c r="A309" s="4"/>
    </row>
    <row r="310" spans="1:1" ht="12.75" customHeight="1" x14ac:dyDescent="0.2">
      <c r="A310" s="4"/>
    </row>
    <row r="311" spans="1:1" ht="12.75" customHeight="1" x14ac:dyDescent="0.2">
      <c r="A311" s="4"/>
    </row>
    <row r="312" spans="1:1" ht="12.75" customHeight="1" x14ac:dyDescent="0.2">
      <c r="A312" s="4"/>
    </row>
    <row r="313" spans="1:1" ht="12.75" customHeight="1" x14ac:dyDescent="0.2">
      <c r="A313" s="4"/>
    </row>
    <row r="314" spans="1:1" ht="12.75" customHeight="1" x14ac:dyDescent="0.2">
      <c r="A314" s="4"/>
    </row>
    <row r="315" spans="1:1" ht="12.75" customHeight="1" x14ac:dyDescent="0.2">
      <c r="A315" s="4"/>
    </row>
    <row r="316" spans="1:1" ht="12.75" customHeight="1" x14ac:dyDescent="0.2">
      <c r="A316" s="4"/>
    </row>
    <row r="317" spans="1:1" ht="12.75" customHeight="1" x14ac:dyDescent="0.2">
      <c r="A317" s="4"/>
    </row>
    <row r="318" spans="1:1" ht="12.75" customHeight="1" x14ac:dyDescent="0.2">
      <c r="A318" s="4"/>
    </row>
    <row r="319" spans="1:1" ht="12.75" customHeight="1" x14ac:dyDescent="0.2">
      <c r="A319" s="4"/>
    </row>
    <row r="320" spans="1:1" ht="12.75" customHeight="1" x14ac:dyDescent="0.2">
      <c r="A320" s="4"/>
    </row>
    <row r="321" spans="1:1" ht="12.75" customHeight="1" x14ac:dyDescent="0.2">
      <c r="A321" s="4"/>
    </row>
    <row r="322" spans="1:1" ht="12.75" customHeight="1" x14ac:dyDescent="0.2">
      <c r="A322" s="4"/>
    </row>
    <row r="323" spans="1:1" ht="12.75" customHeight="1" x14ac:dyDescent="0.2">
      <c r="A323" s="4"/>
    </row>
    <row r="324" spans="1:1" ht="12.75" customHeight="1" x14ac:dyDescent="0.2">
      <c r="A324" s="4"/>
    </row>
    <row r="325" spans="1:1" ht="12.75" customHeight="1" x14ac:dyDescent="0.2">
      <c r="A325" s="4"/>
    </row>
    <row r="326" spans="1:1" ht="12.75" customHeight="1" x14ac:dyDescent="0.2">
      <c r="A326" s="4"/>
    </row>
    <row r="327" spans="1:1" ht="12.75" customHeight="1" x14ac:dyDescent="0.2">
      <c r="A327" s="4"/>
    </row>
    <row r="328" spans="1:1" ht="12.75" customHeight="1" x14ac:dyDescent="0.2">
      <c r="A328" s="4"/>
    </row>
    <row r="329" spans="1:1" ht="12.75" customHeight="1" x14ac:dyDescent="0.2">
      <c r="A329" s="4"/>
    </row>
    <row r="330" spans="1:1" ht="12.75" customHeight="1" x14ac:dyDescent="0.2">
      <c r="A330" s="4"/>
    </row>
    <row r="331" spans="1:1" ht="12.75" customHeight="1" x14ac:dyDescent="0.2">
      <c r="A331" s="4"/>
    </row>
    <row r="332" spans="1:1" ht="12.75" customHeight="1" x14ac:dyDescent="0.2">
      <c r="A332" s="4"/>
    </row>
    <row r="333" spans="1:1" ht="12.75" customHeight="1" x14ac:dyDescent="0.2">
      <c r="A333" s="4"/>
    </row>
    <row r="334" spans="1:1" ht="12.75" customHeight="1" x14ac:dyDescent="0.2">
      <c r="A334" s="4"/>
    </row>
    <row r="335" spans="1:1" ht="12.75" customHeight="1" x14ac:dyDescent="0.2">
      <c r="A335" s="4"/>
    </row>
    <row r="336" spans="1:1" ht="12.75" customHeight="1" x14ac:dyDescent="0.2">
      <c r="A336" s="4"/>
    </row>
    <row r="337" spans="1:1" ht="12.75" customHeight="1" x14ac:dyDescent="0.2">
      <c r="A337" s="4"/>
    </row>
    <row r="338" spans="1:1" ht="12.75" customHeight="1" x14ac:dyDescent="0.2">
      <c r="A338" s="4"/>
    </row>
    <row r="339" spans="1:1" ht="12.75" customHeight="1" x14ac:dyDescent="0.2">
      <c r="A339" s="4"/>
    </row>
    <row r="340" spans="1:1" ht="12.75" customHeight="1" x14ac:dyDescent="0.2">
      <c r="A340" s="4"/>
    </row>
    <row r="341" spans="1:1" ht="12.75" customHeight="1" x14ac:dyDescent="0.2">
      <c r="A341" s="4"/>
    </row>
    <row r="342" spans="1:1" ht="12.75" customHeight="1" x14ac:dyDescent="0.2">
      <c r="A342" s="4"/>
    </row>
    <row r="343" spans="1:1" ht="12.75" customHeight="1" x14ac:dyDescent="0.2">
      <c r="A343" s="4"/>
    </row>
    <row r="344" spans="1:1" ht="12.75" customHeight="1" x14ac:dyDescent="0.2">
      <c r="A344" s="4"/>
    </row>
    <row r="345" spans="1:1" ht="12.75" customHeight="1" x14ac:dyDescent="0.2">
      <c r="A345" s="4"/>
    </row>
    <row r="346" spans="1:1" ht="12.75" customHeight="1" x14ac:dyDescent="0.2">
      <c r="A346" s="4"/>
    </row>
    <row r="347" spans="1:1" ht="12.75" customHeight="1" x14ac:dyDescent="0.2">
      <c r="A347" s="4"/>
    </row>
    <row r="348" spans="1:1" ht="12.75" customHeight="1" x14ac:dyDescent="0.2">
      <c r="A348" s="4"/>
    </row>
    <row r="349" spans="1:1" ht="12.75" customHeight="1" x14ac:dyDescent="0.2">
      <c r="A349" s="4"/>
    </row>
    <row r="350" spans="1:1" ht="12.75" customHeight="1" x14ac:dyDescent="0.2">
      <c r="A350" s="4"/>
    </row>
    <row r="351" spans="1:1" ht="12.75" customHeight="1" x14ac:dyDescent="0.2">
      <c r="A351" s="4"/>
    </row>
    <row r="352" spans="1:1" ht="12.75" customHeight="1" x14ac:dyDescent="0.2">
      <c r="A352" s="4"/>
    </row>
    <row r="353" spans="1:1" ht="12.75" customHeight="1" x14ac:dyDescent="0.2">
      <c r="A353" s="4"/>
    </row>
    <row r="354" spans="1:1" ht="12.75" customHeight="1" x14ac:dyDescent="0.2">
      <c r="A354" s="4"/>
    </row>
    <row r="355" spans="1:1" ht="12.75" customHeight="1" x14ac:dyDescent="0.2">
      <c r="A355" s="4"/>
    </row>
    <row r="356" spans="1:1" ht="12.75" customHeight="1" x14ac:dyDescent="0.2">
      <c r="A356" s="4"/>
    </row>
    <row r="357" spans="1:1" ht="12.75" customHeight="1" x14ac:dyDescent="0.2">
      <c r="A357" s="4"/>
    </row>
    <row r="358" spans="1:1" ht="12.75" customHeight="1" x14ac:dyDescent="0.2">
      <c r="A358" s="4"/>
    </row>
    <row r="359" spans="1:1" ht="12.75" customHeight="1" x14ac:dyDescent="0.2">
      <c r="A359" s="4"/>
    </row>
    <row r="360" spans="1:1" ht="12.75" customHeight="1" x14ac:dyDescent="0.2">
      <c r="A360" s="4"/>
    </row>
    <row r="361" spans="1:1" ht="12.75" customHeight="1" x14ac:dyDescent="0.2">
      <c r="A361" s="4"/>
    </row>
    <row r="362" spans="1:1" ht="12.75" customHeight="1" x14ac:dyDescent="0.2">
      <c r="A362" s="4"/>
    </row>
    <row r="363" spans="1:1" ht="12.75" customHeight="1" x14ac:dyDescent="0.2">
      <c r="A363" s="4"/>
    </row>
    <row r="364" spans="1:1" ht="12.75" customHeight="1" x14ac:dyDescent="0.2">
      <c r="A364" s="4"/>
    </row>
    <row r="365" spans="1:1" ht="12.75" customHeight="1" x14ac:dyDescent="0.2">
      <c r="A365" s="4"/>
    </row>
    <row r="366" spans="1:1" ht="12.75" customHeight="1" x14ac:dyDescent="0.2">
      <c r="A366" s="4"/>
    </row>
    <row r="367" spans="1:1" ht="12.75" customHeight="1" x14ac:dyDescent="0.2">
      <c r="A367" s="4"/>
    </row>
    <row r="368" spans="1:1" ht="12.75" customHeight="1" x14ac:dyDescent="0.2">
      <c r="A368" s="4"/>
    </row>
    <row r="369" spans="1:1" ht="12.75" customHeight="1" x14ac:dyDescent="0.2">
      <c r="A369" s="4"/>
    </row>
    <row r="370" spans="1:1" ht="12.75" customHeight="1" x14ac:dyDescent="0.2">
      <c r="A370" s="4"/>
    </row>
    <row r="371" spans="1:1" ht="12.75" customHeight="1" x14ac:dyDescent="0.2">
      <c r="A371" s="4"/>
    </row>
    <row r="372" spans="1:1" ht="12.75" customHeight="1" x14ac:dyDescent="0.2">
      <c r="A372" s="4"/>
    </row>
    <row r="373" spans="1:1" ht="12.75" customHeight="1" x14ac:dyDescent="0.2">
      <c r="A373" s="4"/>
    </row>
    <row r="374" spans="1:1" ht="12.75" customHeight="1" x14ac:dyDescent="0.2">
      <c r="A374" s="4"/>
    </row>
    <row r="375" spans="1:1" ht="12.75" customHeight="1" x14ac:dyDescent="0.2">
      <c r="A375" s="4"/>
    </row>
    <row r="376" spans="1:1" ht="12.75" customHeight="1" x14ac:dyDescent="0.2">
      <c r="A376" s="4"/>
    </row>
    <row r="377" spans="1:1" ht="12.75" customHeight="1" x14ac:dyDescent="0.2">
      <c r="A377" s="4"/>
    </row>
    <row r="378" spans="1:1" ht="12.75" customHeight="1" x14ac:dyDescent="0.2">
      <c r="A378" s="4"/>
    </row>
    <row r="379" spans="1:1" ht="12.75" customHeight="1" x14ac:dyDescent="0.2">
      <c r="A379" s="4"/>
    </row>
    <row r="380" spans="1:1" ht="12.75" customHeight="1" x14ac:dyDescent="0.2">
      <c r="A380" s="4"/>
    </row>
    <row r="381" spans="1:1" ht="12.75" customHeight="1" x14ac:dyDescent="0.2">
      <c r="A381" s="4"/>
    </row>
    <row r="382" spans="1:1" ht="12.75" customHeight="1" x14ac:dyDescent="0.2">
      <c r="A382" s="4"/>
    </row>
    <row r="383" spans="1:1" ht="12.75" customHeight="1" x14ac:dyDescent="0.2">
      <c r="A383" s="4"/>
    </row>
    <row r="384" spans="1:1" ht="12.75" customHeight="1" x14ac:dyDescent="0.2">
      <c r="A384" s="4"/>
    </row>
    <row r="385" spans="1:1" ht="12.75" customHeight="1" x14ac:dyDescent="0.2">
      <c r="A385" s="4"/>
    </row>
    <row r="386" spans="1:1" ht="12.75" customHeight="1" x14ac:dyDescent="0.2">
      <c r="A386" s="4"/>
    </row>
    <row r="387" spans="1:1" ht="12.75" customHeight="1" x14ac:dyDescent="0.2">
      <c r="A387" s="4"/>
    </row>
    <row r="388" spans="1:1" ht="12.75" customHeight="1" x14ac:dyDescent="0.2">
      <c r="A388" s="4"/>
    </row>
    <row r="389" spans="1:1" ht="12.75" customHeight="1" x14ac:dyDescent="0.2">
      <c r="A389" s="4"/>
    </row>
    <row r="390" spans="1:1" ht="12.75" customHeight="1" x14ac:dyDescent="0.2">
      <c r="A390" s="4"/>
    </row>
    <row r="391" spans="1:1" ht="12.75" customHeight="1" x14ac:dyDescent="0.2">
      <c r="A391" s="4"/>
    </row>
    <row r="392" spans="1:1" ht="12.75" customHeight="1" x14ac:dyDescent="0.2">
      <c r="A392" s="4"/>
    </row>
    <row r="393" spans="1:1" ht="12.75" customHeight="1" x14ac:dyDescent="0.2">
      <c r="A393" s="4"/>
    </row>
    <row r="394" spans="1:1" ht="12.75" customHeight="1" x14ac:dyDescent="0.2">
      <c r="A394" s="4"/>
    </row>
    <row r="395" spans="1:1" ht="12.75" customHeight="1" x14ac:dyDescent="0.2">
      <c r="A395" s="4"/>
    </row>
    <row r="396" spans="1:1" ht="12.75" customHeight="1" x14ac:dyDescent="0.2">
      <c r="A396" s="4"/>
    </row>
    <row r="397" spans="1:1" ht="12.75" customHeight="1" x14ac:dyDescent="0.2">
      <c r="A397" s="4"/>
    </row>
    <row r="398" spans="1:1" ht="12.75" customHeight="1" x14ac:dyDescent="0.2">
      <c r="A398" s="4"/>
    </row>
    <row r="399" spans="1:1" ht="12.75" customHeight="1" x14ac:dyDescent="0.2">
      <c r="A399" s="4"/>
    </row>
    <row r="400" spans="1:1" ht="12.75" customHeight="1" x14ac:dyDescent="0.2">
      <c r="A400" s="4"/>
    </row>
    <row r="401" spans="1:1" ht="12.75" customHeight="1" x14ac:dyDescent="0.2">
      <c r="A401" s="4"/>
    </row>
    <row r="402" spans="1:1" ht="12.75" customHeight="1" x14ac:dyDescent="0.2">
      <c r="A402" s="4"/>
    </row>
    <row r="403" spans="1:1" ht="12.75" customHeight="1" x14ac:dyDescent="0.2">
      <c r="A403" s="4"/>
    </row>
    <row r="404" spans="1:1" ht="12.75" customHeight="1" x14ac:dyDescent="0.2">
      <c r="A404" s="4"/>
    </row>
    <row r="405" spans="1:1" ht="12.75" customHeight="1" x14ac:dyDescent="0.2">
      <c r="A405" s="4"/>
    </row>
    <row r="406" spans="1:1" ht="12.75" customHeight="1" x14ac:dyDescent="0.2">
      <c r="A406" s="4"/>
    </row>
    <row r="407" spans="1:1" ht="12.75" customHeight="1" x14ac:dyDescent="0.2">
      <c r="A407" s="4"/>
    </row>
    <row r="408" spans="1:1" ht="12.75" customHeight="1" x14ac:dyDescent="0.2">
      <c r="A408" s="4"/>
    </row>
    <row r="409" spans="1:1" ht="12.75" customHeight="1" x14ac:dyDescent="0.2">
      <c r="A409" s="4"/>
    </row>
    <row r="410" spans="1:1" ht="12.75" customHeight="1" x14ac:dyDescent="0.2">
      <c r="A410" s="4"/>
    </row>
    <row r="411" spans="1:1" ht="12.75" customHeight="1" x14ac:dyDescent="0.2">
      <c r="A411" s="4"/>
    </row>
    <row r="412" spans="1:1" ht="12.75" customHeight="1" x14ac:dyDescent="0.2">
      <c r="A412" s="4"/>
    </row>
    <row r="413" spans="1:1" ht="12.75" customHeight="1" x14ac:dyDescent="0.2">
      <c r="A413" s="4"/>
    </row>
    <row r="414" spans="1:1" ht="12.75" customHeight="1" x14ac:dyDescent="0.2">
      <c r="A414" s="4"/>
    </row>
    <row r="415" spans="1:1" ht="12.75" customHeight="1" x14ac:dyDescent="0.2">
      <c r="A415" s="4"/>
    </row>
    <row r="416" spans="1:1" ht="12.75" customHeight="1" x14ac:dyDescent="0.2">
      <c r="A416" s="4"/>
    </row>
    <row r="417" spans="1:1" ht="12.75" customHeight="1" x14ac:dyDescent="0.2">
      <c r="A417" s="4"/>
    </row>
    <row r="418" spans="1:1" ht="12.75" customHeight="1" x14ac:dyDescent="0.2">
      <c r="A418" s="4"/>
    </row>
    <row r="419" spans="1:1" ht="12.75" customHeight="1" x14ac:dyDescent="0.2">
      <c r="A419" s="4"/>
    </row>
    <row r="420" spans="1:1" ht="12.75" customHeight="1" x14ac:dyDescent="0.2">
      <c r="A420" s="4"/>
    </row>
    <row r="421" spans="1:1" ht="12.75" customHeight="1" x14ac:dyDescent="0.2">
      <c r="A421" s="4"/>
    </row>
    <row r="422" spans="1:1" ht="12.75" customHeight="1" x14ac:dyDescent="0.2">
      <c r="A422" s="4"/>
    </row>
    <row r="423" spans="1:1" ht="12.75" customHeight="1" x14ac:dyDescent="0.2">
      <c r="A423" s="4"/>
    </row>
    <row r="424" spans="1:1" ht="12.75" customHeight="1" x14ac:dyDescent="0.2">
      <c r="A424" s="4"/>
    </row>
    <row r="425" spans="1:1" ht="12.75" customHeight="1" x14ac:dyDescent="0.2">
      <c r="A425" s="4"/>
    </row>
    <row r="426" spans="1:1" ht="12.75" customHeight="1" x14ac:dyDescent="0.2">
      <c r="A426" s="4"/>
    </row>
    <row r="427" spans="1:1" ht="12.75" customHeight="1" x14ac:dyDescent="0.2">
      <c r="A427" s="4"/>
    </row>
    <row r="428" spans="1:1" ht="12.75" customHeight="1" x14ac:dyDescent="0.2">
      <c r="A428" s="4"/>
    </row>
    <row r="429" spans="1:1" ht="12.75" customHeight="1" x14ac:dyDescent="0.2">
      <c r="A429" s="4"/>
    </row>
    <row r="430" spans="1:1" ht="12.75" customHeight="1" x14ac:dyDescent="0.2">
      <c r="A430" s="4"/>
    </row>
    <row r="431" spans="1:1" ht="12.75" customHeight="1" x14ac:dyDescent="0.2">
      <c r="A431" s="4"/>
    </row>
    <row r="432" spans="1:1" ht="12.75" customHeight="1" x14ac:dyDescent="0.2">
      <c r="A432" s="4"/>
    </row>
    <row r="433" spans="1:1" ht="12.75" customHeight="1" x14ac:dyDescent="0.2">
      <c r="A433" s="4"/>
    </row>
    <row r="434" spans="1:1" ht="12.75" customHeight="1" x14ac:dyDescent="0.2">
      <c r="A434" s="4"/>
    </row>
    <row r="435" spans="1:1" ht="12.75" customHeight="1" x14ac:dyDescent="0.2">
      <c r="A435" s="4"/>
    </row>
    <row r="436" spans="1:1" ht="12.75" customHeight="1" x14ac:dyDescent="0.2">
      <c r="A436" s="4"/>
    </row>
    <row r="437" spans="1:1" ht="12.75" customHeight="1" x14ac:dyDescent="0.2">
      <c r="A437" s="4"/>
    </row>
    <row r="438" spans="1:1" ht="12.75" customHeight="1" x14ac:dyDescent="0.2">
      <c r="A438" s="4"/>
    </row>
    <row r="439" spans="1:1" ht="12.75" customHeight="1" x14ac:dyDescent="0.2">
      <c r="A439" s="4"/>
    </row>
    <row r="440" spans="1:1" ht="12.75" customHeight="1" x14ac:dyDescent="0.2">
      <c r="A440" s="4"/>
    </row>
    <row r="441" spans="1:1" ht="12.75" customHeight="1" x14ac:dyDescent="0.2">
      <c r="A441" s="4"/>
    </row>
    <row r="442" spans="1:1" ht="12.75" customHeight="1" x14ac:dyDescent="0.2">
      <c r="A442" s="4"/>
    </row>
    <row r="443" spans="1:1" ht="12.75" customHeight="1" x14ac:dyDescent="0.2">
      <c r="A443" s="4"/>
    </row>
    <row r="444" spans="1:1" ht="12.75" customHeight="1" x14ac:dyDescent="0.2">
      <c r="A444" s="4"/>
    </row>
    <row r="445" spans="1:1" ht="12.75" customHeight="1" x14ac:dyDescent="0.2">
      <c r="A445" s="4"/>
    </row>
    <row r="446" spans="1:1" ht="12.75" customHeight="1" x14ac:dyDescent="0.2">
      <c r="A446" s="4"/>
    </row>
    <row r="447" spans="1:1" ht="12.75" customHeight="1" x14ac:dyDescent="0.2">
      <c r="A447" s="4"/>
    </row>
    <row r="448" spans="1:1" ht="12.75" customHeight="1" x14ac:dyDescent="0.2">
      <c r="A448" s="4"/>
    </row>
    <row r="449" spans="1:1" ht="12.75" customHeight="1" x14ac:dyDescent="0.2">
      <c r="A449" s="4"/>
    </row>
    <row r="450" spans="1:1" ht="12.75" customHeight="1" x14ac:dyDescent="0.2">
      <c r="A450" s="4"/>
    </row>
    <row r="451" spans="1:1" ht="12.75" customHeight="1" x14ac:dyDescent="0.2">
      <c r="A451" s="4"/>
    </row>
    <row r="452" spans="1:1" ht="12.75" customHeight="1" x14ac:dyDescent="0.2">
      <c r="A452" s="4"/>
    </row>
    <row r="453" spans="1:1" ht="12.75" customHeight="1" x14ac:dyDescent="0.2">
      <c r="A453" s="4"/>
    </row>
    <row r="454" spans="1:1" ht="12.75" customHeight="1" x14ac:dyDescent="0.2">
      <c r="A454" s="4"/>
    </row>
    <row r="455" spans="1:1" ht="12.75" customHeight="1" x14ac:dyDescent="0.2">
      <c r="A455" s="4"/>
    </row>
    <row r="456" spans="1:1" ht="12.75" customHeight="1" x14ac:dyDescent="0.2">
      <c r="A456" s="4"/>
    </row>
    <row r="457" spans="1:1" ht="12.75" customHeight="1" x14ac:dyDescent="0.2">
      <c r="A457" s="4"/>
    </row>
    <row r="458" spans="1:1" ht="12.75" customHeight="1" x14ac:dyDescent="0.2">
      <c r="A458" s="4"/>
    </row>
    <row r="459" spans="1:1" ht="12.75" customHeight="1" x14ac:dyDescent="0.2">
      <c r="A459" s="4"/>
    </row>
    <row r="460" spans="1:1" ht="12.75" customHeight="1" x14ac:dyDescent="0.2">
      <c r="A460" s="4"/>
    </row>
    <row r="461" spans="1:1" ht="12.75" customHeight="1" x14ac:dyDescent="0.2">
      <c r="A461" s="4"/>
    </row>
    <row r="462" spans="1:1" ht="12.75" customHeight="1" x14ac:dyDescent="0.2">
      <c r="A462" s="4"/>
    </row>
    <row r="463" spans="1:1" ht="12.75" customHeight="1" x14ac:dyDescent="0.2">
      <c r="A463" s="4"/>
    </row>
  </sheetData>
  <mergeCells count="36">
    <mergeCell ref="C82:H82"/>
    <mergeCell ref="C83:C85"/>
    <mergeCell ref="D83:E83"/>
    <mergeCell ref="F83:H83"/>
    <mergeCell ref="D84:D85"/>
    <mergeCell ref="E84:E85"/>
    <mergeCell ref="F84:G84"/>
    <mergeCell ref="H84:H85"/>
    <mergeCell ref="A44:H44"/>
    <mergeCell ref="A45:H45"/>
    <mergeCell ref="A47:A50"/>
    <mergeCell ref="B47:B50"/>
    <mergeCell ref="C47:H47"/>
    <mergeCell ref="C48:C50"/>
    <mergeCell ref="D48:E48"/>
    <mergeCell ref="F48:H48"/>
    <mergeCell ref="D49:D50"/>
    <mergeCell ref="E49:E50"/>
    <mergeCell ref="F49:G49"/>
    <mergeCell ref="H49:H50"/>
    <mergeCell ref="A1:H1"/>
    <mergeCell ref="A2:H2"/>
    <mergeCell ref="A79:H79"/>
    <mergeCell ref="A80:H80"/>
    <mergeCell ref="A82:A85"/>
    <mergeCell ref="B82:B85"/>
    <mergeCell ref="A4:A7"/>
    <mergeCell ref="B4:B7"/>
    <mergeCell ref="C4:H4"/>
    <mergeCell ref="C5:C7"/>
    <mergeCell ref="D5:E5"/>
    <mergeCell ref="F5:H5"/>
    <mergeCell ref="D6:D7"/>
    <mergeCell ref="E6:E7"/>
    <mergeCell ref="F6:G6"/>
    <mergeCell ref="H6:H7"/>
  </mergeCells>
  <printOptions horizontalCentered="1"/>
  <pageMargins left="0.74803149606299213" right="0.74803149606299213" top="0.98425196850393704" bottom="0.98425196850393704" header="0" footer="0"/>
  <pageSetup scale="76" orientation="portrait" r:id="rId1"/>
  <headerFooter alignWithMargins="0"/>
  <rowBreaks count="2" manualBreakCount="2">
    <brk id="43" max="16383" man="1"/>
    <brk id="78" max="16383" man="1"/>
  </rowBreaks>
  <ignoredErrors>
    <ignoredError sqref="A11 B119:H119 A19 A116:B116 B121:H121 A126:H244 A12:A16 A21 A23 A22 A27 A24:A26 A30 A28:A29 A34 A31:A33 A38 A35:A37 A39 A41:A42 B125:H125 A117:H118 B123:H123 A87:A89 A17 A18" numberStoredAsText="1"/>
    <ignoredError sqref="A91 A66 A43 A51 A99 A52 A54 A57 A55 A56 A59 A58 A60 A61 A62 A63 A64 A65 A72 A67 A68 A69 A70 A71 A74 A75 A77 A78 A90 A92 A94 A95 A98 A96 A97 A100 A101 A102 A53" numberStoredAsText="1" formula="1"/>
    <ignoredError sqref="D9 G22 G58 G61 G65 G73 G86 G92 G95 G102 G1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221-11</vt:lpstr>
      <vt:lpstr>'221-11'!Área_de_impresión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2017-09-05T19:46:51Z</dcterms:modified>
</cp:coreProperties>
</file>